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10215" activeTab="0"/>
  </bookViews>
  <sheets>
    <sheet name="1.A " sheetId="1" r:id="rId1"/>
    <sheet name="1.B " sheetId="2" r:id="rId2"/>
    <sheet name="1.C " sheetId="3" r:id="rId3"/>
    <sheet name="2.A " sheetId="4" r:id="rId4"/>
    <sheet name="2.B " sheetId="5" r:id="rId5"/>
    <sheet name="2.C " sheetId="6" r:id="rId6"/>
    <sheet name="2.D " sheetId="7" r:id="rId7"/>
    <sheet name="3.A " sheetId="8" r:id="rId8"/>
    <sheet name="3.B " sheetId="9" r:id="rId9"/>
    <sheet name="3.C " sheetId="10" r:id="rId10"/>
    <sheet name="3.D " sheetId="11" r:id="rId11"/>
    <sheet name="4.A " sheetId="12" r:id="rId12"/>
    <sheet name="4.B " sheetId="13" r:id="rId13"/>
    <sheet name="4.C " sheetId="14" r:id="rId14"/>
    <sheet name="5.A " sheetId="15" r:id="rId15"/>
    <sheet name="5.B " sheetId="16" r:id="rId16"/>
    <sheet name="5.C " sheetId="17" r:id="rId17"/>
    <sheet name="Žáci" sheetId="18" r:id="rId18"/>
    <sheet name="Třídy" sheetId="19" r:id="rId19"/>
    <sheet name="Žáci Nej" sheetId="20" r:id="rId20"/>
    <sheet name="Třídy %" sheetId="21" r:id="rId21"/>
    <sheet name="6.A " sheetId="22" r:id="rId22"/>
    <sheet name="6.B " sheetId="23" r:id="rId23"/>
    <sheet name="6.C " sheetId="24" r:id="rId24"/>
    <sheet name="7.A " sheetId="25" r:id="rId25"/>
    <sheet name="7.B " sheetId="26" r:id="rId26"/>
    <sheet name="7.C " sheetId="27" r:id="rId27"/>
    <sheet name="7.D " sheetId="28" r:id="rId28"/>
    <sheet name="8.A " sheetId="29" r:id="rId29"/>
    <sheet name="8.B " sheetId="30" r:id="rId30"/>
    <sheet name="8.C " sheetId="31" r:id="rId31"/>
    <sheet name="8.D " sheetId="32" r:id="rId32"/>
    <sheet name="9.A " sheetId="33" r:id="rId33"/>
    <sheet name="9.B " sheetId="34" r:id="rId34"/>
    <sheet name="9.C " sheetId="35" r:id="rId35"/>
    <sheet name="Originál 17" sheetId="36" r:id="rId36"/>
  </sheets>
  <definedNames/>
  <calcPr fullCalcOnLoad="1"/>
</workbook>
</file>

<file path=xl/comments20.xml><?xml version="1.0" encoding="utf-8"?>
<comments xmlns="http://schemas.openxmlformats.org/spreadsheetml/2006/main">
  <authors>
    <author>Petr Rauer</author>
  </authors>
  <commentList>
    <comment ref="B2" authorId="0">
      <text>
        <r>
          <rPr>
            <b/>
            <sz val="9"/>
            <rFont val="Tahoma"/>
            <family val="2"/>
          </rPr>
          <t>Pořadí ve třídě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<sst xmlns="http://schemas.openxmlformats.org/spreadsheetml/2006/main" count="1904" uniqueCount="925">
  <si>
    <t>třídní učitel: Mgr. Straňáková Dagmar</t>
  </si>
  <si>
    <t>Počet celkem: 27  z toho chlapců: 19  dívek:  8</t>
  </si>
  <si>
    <t>Balda Kristián</t>
  </si>
  <si>
    <t>Bartoň Filip</t>
  </si>
  <si>
    <t>Cejnar Dominik</t>
  </si>
  <si>
    <t>Cvrčková Kristýna</t>
  </si>
  <si>
    <t>Čapek Richard</t>
  </si>
  <si>
    <t>Dejmková Sára</t>
  </si>
  <si>
    <t>Dvořáčková Tereza</t>
  </si>
  <si>
    <t>Hanousek Matěj</t>
  </si>
  <si>
    <t>Hruška Matyáš</t>
  </si>
  <si>
    <t>Kalousek Sebastien</t>
  </si>
  <si>
    <t>Kastner Matyáš</t>
  </si>
  <si>
    <t>Králík Petr</t>
  </si>
  <si>
    <t>Kudrna Tomáš</t>
  </si>
  <si>
    <t>Machala Alex</t>
  </si>
  <si>
    <t>Mazura Jan</t>
  </si>
  <si>
    <t>Moupic Maxim</t>
  </si>
  <si>
    <t>Mrázek David</t>
  </si>
  <si>
    <t>Peřina Šimon</t>
  </si>
  <si>
    <t>Pultar Pavel</t>
  </si>
  <si>
    <t>Šašmová Marika</t>
  </si>
  <si>
    <t>Šebek Edmund</t>
  </si>
  <si>
    <t>Ševčíková Andrea</t>
  </si>
  <si>
    <t>Vlčková Natálie</t>
  </si>
  <si>
    <t>Volencová Natálie</t>
  </si>
  <si>
    <t>Votroubek Jindřich</t>
  </si>
  <si>
    <t>Doudová Anna</t>
  </si>
  <si>
    <t>Yaroshenko Bohdan</t>
  </si>
  <si>
    <t>třídní učitel: Mgr. Kacetlová Klára</t>
  </si>
  <si>
    <t>Počet celkem: 28  z toho chlapců:  9  dívek: 19</t>
  </si>
  <si>
    <t>Berglová Sofie</t>
  </si>
  <si>
    <t>Bohdan Sofie</t>
  </si>
  <si>
    <t>Bůžková Eliška</t>
  </si>
  <si>
    <t>Cink Michal</t>
  </si>
  <si>
    <t>Drašnar Dominik</t>
  </si>
  <si>
    <t>Drtinová Nina</t>
  </si>
  <si>
    <t>Farský Mikuláš</t>
  </si>
  <si>
    <t>Frýdlová Adéla</t>
  </si>
  <si>
    <t>Holečková Johana</t>
  </si>
  <si>
    <t>Hradecká Emma</t>
  </si>
  <si>
    <t>Hynšt Vojtěch</t>
  </si>
  <si>
    <t>Jakubec Mikuláš</t>
  </si>
  <si>
    <t>Jankovská Maria</t>
  </si>
  <si>
    <t>Johanisová Helena</t>
  </si>
  <si>
    <t>Kaplan Martin</t>
  </si>
  <si>
    <t>Karelová Michaela</t>
  </si>
  <si>
    <t>Kováčová Ester</t>
  </si>
  <si>
    <t>Kovář Šimon</t>
  </si>
  <si>
    <t>Laulová Anna</t>
  </si>
  <si>
    <t>Macolová Anna</t>
  </si>
  <si>
    <t>Neubauerová Nikol</t>
  </si>
  <si>
    <t>Odvárková Aneta</t>
  </si>
  <si>
    <t>Solařová Kateřina</t>
  </si>
  <si>
    <t>Šaňková Eliška</t>
  </si>
  <si>
    <t>Šotolová Ela</t>
  </si>
  <si>
    <t>Štěrba Ondřej</t>
  </si>
  <si>
    <t>Zdráhalová Ella</t>
  </si>
  <si>
    <t>Zeman Jan</t>
  </si>
  <si>
    <t>třídní učitel: Mgr Jandová Lenka</t>
  </si>
  <si>
    <t>Počet celkem: 27  z toho chlapců: 10  dívek: 17</t>
  </si>
  <si>
    <t>Bogolová Mia</t>
  </si>
  <si>
    <t>Brachtlová Michaela</t>
  </si>
  <si>
    <t>Ceralová Emma</t>
  </si>
  <si>
    <t>Černá Nella</t>
  </si>
  <si>
    <t>Goliáš Adam</t>
  </si>
  <si>
    <t>Hladík Tobiáš</t>
  </si>
  <si>
    <t>Chmelíková Tereza</t>
  </si>
  <si>
    <t>Chocholouš Adam</t>
  </si>
  <si>
    <t>Jasevič Viktor</t>
  </si>
  <si>
    <t>Javorková Anežka</t>
  </si>
  <si>
    <t>Molingerová Tereza</t>
  </si>
  <si>
    <t>Ondráček Samuel</t>
  </si>
  <si>
    <t>Ožanová Marie</t>
  </si>
  <si>
    <t>Pařík Václav</t>
  </si>
  <si>
    <t>Pavlíková Adéla</t>
  </si>
  <si>
    <t>Pavlíková Anna</t>
  </si>
  <si>
    <t>Petřivá Emma</t>
  </si>
  <si>
    <t>Picek Liliana Victoria</t>
  </si>
  <si>
    <t>Roušarová Veronika</t>
  </si>
  <si>
    <t>Sokolová Dominika</t>
  </si>
  <si>
    <t>Soukup Ondřej</t>
  </si>
  <si>
    <t>Svobodová Dorota</t>
  </si>
  <si>
    <t>Šandera Ondřej</t>
  </si>
  <si>
    <t>Škaloud Oliver</t>
  </si>
  <si>
    <t>Šťastná Magdaléna</t>
  </si>
  <si>
    <t>Vorlová Rozalie</t>
  </si>
  <si>
    <t>Vyletěl Bartoloměj</t>
  </si>
  <si>
    <t>třídní učitel: Mgr. Vlčková Marie</t>
  </si>
  <si>
    <t>Počet celkem: 23  z toho chlapců: 13  dívek: 10</t>
  </si>
  <si>
    <t>Bezouška Antonín</t>
  </si>
  <si>
    <t>Carba Karel</t>
  </si>
  <si>
    <t>Čechová Viktorie</t>
  </si>
  <si>
    <t>Daněk Damian</t>
  </si>
  <si>
    <t>Dejmek Miloš</t>
  </si>
  <si>
    <t>Hájková Kateřina</t>
  </si>
  <si>
    <t>Chaloupková Julie</t>
  </si>
  <si>
    <t>Jíra Ondřej</t>
  </si>
  <si>
    <t>Jiříková Mavis</t>
  </si>
  <si>
    <t>Kačer Jakub</t>
  </si>
  <si>
    <t>Karanský Nicolas</t>
  </si>
  <si>
    <t>Krejčík Matyáš</t>
  </si>
  <si>
    <t>Lán Dominik</t>
  </si>
  <si>
    <t>Lindr Adam</t>
  </si>
  <si>
    <t>Melicharová Nina</t>
  </si>
  <si>
    <t>Pírková Barbora</t>
  </si>
  <si>
    <t>Prokopová Sofie</t>
  </si>
  <si>
    <t>Rejnyšová Eliška</t>
  </si>
  <si>
    <t>Šálek Vojtěch</t>
  </si>
  <si>
    <t>Šipoš Adam</t>
  </si>
  <si>
    <t>Veselý Filip</t>
  </si>
  <si>
    <t>Archypenko Zlata</t>
  </si>
  <si>
    <t>Popianosh Korneliia</t>
  </si>
  <si>
    <t>třídní učitel: Mgr. Martínková Klára</t>
  </si>
  <si>
    <t>Počet celkem: 25  z toho chlapců: 14  dívek: 11</t>
  </si>
  <si>
    <t>Batelka Vojtěch</t>
  </si>
  <si>
    <t>Bažant Jan</t>
  </si>
  <si>
    <t>Cingroš Matěj</t>
  </si>
  <si>
    <t>Drahotská Nella</t>
  </si>
  <si>
    <t>Fidranský Jakub</t>
  </si>
  <si>
    <t>Havránková Eliška</t>
  </si>
  <si>
    <t>Hejzlarová Dita</t>
  </si>
  <si>
    <t>Hladíková Adriana</t>
  </si>
  <si>
    <t>Jedličková Barbora</t>
  </si>
  <si>
    <t>Kašparová Nikol</t>
  </si>
  <si>
    <t>Kusalová Anežka</t>
  </si>
  <si>
    <t>Miřijovský Jan Jiří</t>
  </si>
  <si>
    <t>Penc Lukáš</t>
  </si>
  <si>
    <t>Roček Matyáš</t>
  </si>
  <si>
    <t>Řeháková Daniela</t>
  </si>
  <si>
    <t>Sládková Adéla</t>
  </si>
  <si>
    <t>Stránský Jakub</t>
  </si>
  <si>
    <t>Šebestík Martin   Joel</t>
  </si>
  <si>
    <t>Šotola Patrik</t>
  </si>
  <si>
    <t>Tměj Marek</t>
  </si>
  <si>
    <t>Vítová Johana</t>
  </si>
  <si>
    <t>Vlk Petr</t>
  </si>
  <si>
    <t>Chaplyhin Yehor</t>
  </si>
  <si>
    <t>Chaplyhin Rodion</t>
  </si>
  <si>
    <t>Buchmayerová Meryem</t>
  </si>
  <si>
    <t>třídní učitel: Mgr. Špačková Jitka</t>
  </si>
  <si>
    <t>Počet celkem: 24  z toho chlapců: 13  dívek: 11</t>
  </si>
  <si>
    <t>Andrejsek Marek</t>
  </si>
  <si>
    <t>Čapek Karel</t>
  </si>
  <si>
    <t>Červená Marie</t>
  </si>
  <si>
    <t>Dvořák Antonín</t>
  </si>
  <si>
    <t>Fišerová Rozálie</t>
  </si>
  <si>
    <t>Jakubský Václav</t>
  </si>
  <si>
    <t>Jirák Šimon</t>
  </si>
  <si>
    <t>Josefová Nikola</t>
  </si>
  <si>
    <t>Karalová Eliška</t>
  </si>
  <si>
    <t>Kovářová Nikol</t>
  </si>
  <si>
    <t>Kucej Marián</t>
  </si>
  <si>
    <t>Macál Matěj</t>
  </si>
  <si>
    <t>Matysková Viktorie Jaroslava</t>
  </si>
  <si>
    <t>Merkl Šimon</t>
  </si>
  <si>
    <t>Mikešová Magdaléna</t>
  </si>
  <si>
    <t>Paulíková Daniela</t>
  </si>
  <si>
    <t>Řeháček Adam</t>
  </si>
  <si>
    <t>Řehounek Vojtěch Dominik</t>
  </si>
  <si>
    <t>Stolár Tobiáš</t>
  </si>
  <si>
    <t>Štěpová Sophia</t>
  </si>
  <si>
    <t>Švajcrová Elena</t>
  </si>
  <si>
    <t>Tošovská Viola</t>
  </si>
  <si>
    <t>Popovych Veniamin</t>
  </si>
  <si>
    <t>Nguyen Anh Tu David</t>
  </si>
  <si>
    <t>třídní učitel: Mgr. Karásková Jana</t>
  </si>
  <si>
    <t>Počet celkem: 19  z toho chlapců: 10  dívek:  9</t>
  </si>
  <si>
    <t>Altmanová Sára</t>
  </si>
  <si>
    <t>Drtinová Adéla</t>
  </si>
  <si>
    <t>Dubec Kryštof</t>
  </si>
  <si>
    <t>Dytrych Tomáš</t>
  </si>
  <si>
    <t>Flašar Jakub</t>
  </si>
  <si>
    <t>Hrdlička Jan</t>
  </si>
  <si>
    <t>Hroudová Laura</t>
  </si>
  <si>
    <t>Kulířová Eliška</t>
  </si>
  <si>
    <t>Maroulová Elektra Lilith</t>
  </si>
  <si>
    <t>Pátková Sofie</t>
  </si>
  <si>
    <t>Pjatkan Richard</t>
  </si>
  <si>
    <t>Rjabov Pavel</t>
  </si>
  <si>
    <t>Schmied Jakub</t>
  </si>
  <si>
    <t>Skořepa Tadeáš</t>
  </si>
  <si>
    <t>Šnajdr Jan</t>
  </si>
  <si>
    <t>Tejkalová Ema Rebeka</t>
  </si>
  <si>
    <t>Velcová Adéla</t>
  </si>
  <si>
    <t>Husáková Šárka</t>
  </si>
  <si>
    <t>Shulha Vsevolod</t>
  </si>
  <si>
    <t>třídní učitel: Mgr. Klímová Ivana</t>
  </si>
  <si>
    <t>Počet celkem: 21  z toho chlapců:  9  dívek: 12</t>
  </si>
  <si>
    <t>Ševčík Michael</t>
  </si>
  <si>
    <t>Havlík Denis</t>
  </si>
  <si>
    <t>Šípoš Štěpán</t>
  </si>
  <si>
    <t>Votrubová Adéla</t>
  </si>
  <si>
    <t>Cvrčková Klára</t>
  </si>
  <si>
    <t>Chobotská Anna</t>
  </si>
  <si>
    <t>Dvořáková Ella</t>
  </si>
  <si>
    <t>Bartoňová Vanessa</t>
  </si>
  <si>
    <t>Mikčová Adéla</t>
  </si>
  <si>
    <t>Jedličková Michaela</t>
  </si>
  <si>
    <t>Juhásová Ivana</t>
  </si>
  <si>
    <t>Jahelková Kamila</t>
  </si>
  <si>
    <t>Kubátová Nelly</t>
  </si>
  <si>
    <t>Dariusová Sofie</t>
  </si>
  <si>
    <t>Cejnar Tomáš</t>
  </si>
  <si>
    <t>Holanec Mikuláš</t>
  </si>
  <si>
    <t>Kalyn Tobiáš</t>
  </si>
  <si>
    <t>Vohradský Dominik</t>
  </si>
  <si>
    <t>Šimek Jan</t>
  </si>
  <si>
    <t>Zaplatílek Lukáš</t>
  </si>
  <si>
    <t>Tuschlová Mia</t>
  </si>
  <si>
    <t>třídní učitel: Mgr. Dariusová Kamila</t>
  </si>
  <si>
    <t>Koláček Ondra</t>
  </si>
  <si>
    <t>Šimková Barbora</t>
  </si>
  <si>
    <t>Gerlichová Linda</t>
  </si>
  <si>
    <t>Strzepeková Karolina</t>
  </si>
  <si>
    <t>Hodková Sofie</t>
  </si>
  <si>
    <t>Školníková Alice</t>
  </si>
  <si>
    <t>Zaplatílková Anna</t>
  </si>
  <si>
    <t>Tomanová Ela</t>
  </si>
  <si>
    <t>Feiferová Kamila</t>
  </si>
  <si>
    <t>Zadražilová Michaela</t>
  </si>
  <si>
    <t>Sedlák Ivo</t>
  </si>
  <si>
    <t>Černý Jan</t>
  </si>
  <si>
    <t>Diblík Ondřej</t>
  </si>
  <si>
    <t>Hurdálek Mateo</t>
  </si>
  <si>
    <t>Hlavatý Matěj</t>
  </si>
  <si>
    <t>Kozderka Tomáš</t>
  </si>
  <si>
    <t>Göbel Tadeáš</t>
  </si>
  <si>
    <t>Guňka Jakub</t>
  </si>
  <si>
    <t>Hloušek Dominik</t>
  </si>
  <si>
    <t>Žbánek David</t>
  </si>
  <si>
    <t>Kučerová Eliška</t>
  </si>
  <si>
    <t>Shulha Iustinii</t>
  </si>
  <si>
    <t>Koubský Šimon</t>
  </si>
  <si>
    <t>třídní učitel: Malá Lucie</t>
  </si>
  <si>
    <t>Počet celkem: 22  z toho chlapců:  9  dívek: 13</t>
  </si>
  <si>
    <t>Lukášek Tomáš</t>
  </si>
  <si>
    <t>Martinez Tapia Daniel</t>
  </si>
  <si>
    <t>Panochová Anna</t>
  </si>
  <si>
    <t>Vodičková Jana</t>
  </si>
  <si>
    <t>Farská Emma</t>
  </si>
  <si>
    <t>Špilková Martina</t>
  </si>
  <si>
    <t>Dědková Natálie</t>
  </si>
  <si>
    <t>Solařová Karolína</t>
  </si>
  <si>
    <t>Masáková Sofie</t>
  </si>
  <si>
    <t>Jančová Sabina</t>
  </si>
  <si>
    <t>Hodková Zora</t>
  </si>
  <si>
    <t>Jasevič Maria</t>
  </si>
  <si>
    <t>Gavel Luděk</t>
  </si>
  <si>
    <t>Komárek Filip</t>
  </si>
  <si>
    <t>Kaplan Jan</t>
  </si>
  <si>
    <t>Ježek Ondřej</t>
  </si>
  <si>
    <t>Filip Adam</t>
  </si>
  <si>
    <t>Winter Jakub</t>
  </si>
  <si>
    <t>Zavoral Alex</t>
  </si>
  <si>
    <t>Hardubei Jevgenija</t>
  </si>
  <si>
    <t>Shelemba Alina</t>
  </si>
  <si>
    <t>Ye Kexin</t>
  </si>
  <si>
    <t>třídní učitel: Mgr. Brzková Irena</t>
  </si>
  <si>
    <t>Chmelíková Alžběta</t>
  </si>
  <si>
    <t>Formánková Zuzana</t>
  </si>
  <si>
    <t>Šťastná Zuzana</t>
  </si>
  <si>
    <t>Horáková Milana</t>
  </si>
  <si>
    <t>Šimková Justýna</t>
  </si>
  <si>
    <t>Nykodymová Aneta</t>
  </si>
  <si>
    <t>Jelínková Alice</t>
  </si>
  <si>
    <t>Neubauerová Lucie</t>
  </si>
  <si>
    <t>Fígrová Adéla</t>
  </si>
  <si>
    <t>Suchomel Michal</t>
  </si>
  <si>
    <t>Pěnička Marek</t>
  </si>
  <si>
    <t>Míšek Jaromír</t>
  </si>
  <si>
    <t>Švéda Eduard</t>
  </si>
  <si>
    <t>Půža Tomáš</t>
  </si>
  <si>
    <t>Zdráhal Matyáš</t>
  </si>
  <si>
    <t>Frolík Filip</t>
  </si>
  <si>
    <t>Roušar Filip</t>
  </si>
  <si>
    <t>Hurný Tibor</t>
  </si>
  <si>
    <t>Erbenová Laura</t>
  </si>
  <si>
    <t>Novotná Gabriela</t>
  </si>
  <si>
    <t>Rydlová Nikola</t>
  </si>
  <si>
    <t>Rydlová Hana</t>
  </si>
  <si>
    <t>třídní učitel: Bc. Taube Isabela</t>
  </si>
  <si>
    <t>Počet celkem: 26  z toho chlapců: 13  dívek: 13</t>
  </si>
  <si>
    <t>Baldová Karolína</t>
  </si>
  <si>
    <t>Cichý Marek</t>
  </si>
  <si>
    <t>Černý Maxmilián</t>
  </si>
  <si>
    <t>Dörner Tadeáš</t>
  </si>
  <si>
    <t>Halva Ondřej</t>
  </si>
  <si>
    <t>Hudíková Evelína</t>
  </si>
  <si>
    <t>Hurtová Michaela</t>
  </si>
  <si>
    <t>Chaloupková Ella</t>
  </si>
  <si>
    <t>Jedlička Ondřej</t>
  </si>
  <si>
    <t>Jurková Valentýna</t>
  </si>
  <si>
    <t>Kožíšek David</t>
  </si>
  <si>
    <t>Kuchyňka Matyáš</t>
  </si>
  <si>
    <t>Potůčková Zlata</t>
  </si>
  <si>
    <t>Rambousek Erik</t>
  </si>
  <si>
    <t>Rejnyšová Jana</t>
  </si>
  <si>
    <t>Ruta Jiří</t>
  </si>
  <si>
    <t>Šebová Katarína</t>
  </si>
  <si>
    <t>Šustová Elena</t>
  </si>
  <si>
    <t>Švarcová Adéla</t>
  </si>
  <si>
    <t>Thér Richard</t>
  </si>
  <si>
    <t>Tomsová Julie</t>
  </si>
  <si>
    <t>Trnovský Alex</t>
  </si>
  <si>
    <t>Vápeník David</t>
  </si>
  <si>
    <t>Žoch Dominik</t>
  </si>
  <si>
    <t>Jindrová Anna</t>
  </si>
  <si>
    <t>Dúcká Edita</t>
  </si>
  <si>
    <t>třídní učitel: Mgr. Lindrová Milena</t>
  </si>
  <si>
    <t>Počet celkem: 27  z toho chlapců:  9  dívek: 18</t>
  </si>
  <si>
    <t>Bílková Adriana</t>
  </si>
  <si>
    <t>Borovcová Eliška</t>
  </si>
  <si>
    <t>Buchtová Lucie</t>
  </si>
  <si>
    <t>Cingrošová Sára</t>
  </si>
  <si>
    <t>Dostál Milan</t>
  </si>
  <si>
    <t>Eichlerová Natálie</t>
  </si>
  <si>
    <t>Fidler Max</t>
  </si>
  <si>
    <t>Hejzlarová Ema</t>
  </si>
  <si>
    <t>Hušková Klára</t>
  </si>
  <si>
    <t>Charvátová Tereza</t>
  </si>
  <si>
    <t>Javorková Eliška</t>
  </si>
  <si>
    <t>Jiroutová Sára</t>
  </si>
  <si>
    <t>Kotasová Veronika</t>
  </si>
  <si>
    <t>Kovář Filip</t>
  </si>
  <si>
    <t>Krnáčová Anna</t>
  </si>
  <si>
    <t>Langmajerová Laura</t>
  </si>
  <si>
    <t>Langová Lilien</t>
  </si>
  <si>
    <t>Nikodým Filip</t>
  </si>
  <si>
    <t>Pražák Filip</t>
  </si>
  <si>
    <t>Pražáková Nicol</t>
  </si>
  <si>
    <t>Schejbalová Sofie</t>
  </si>
  <si>
    <t>Šimková Veronika</t>
  </si>
  <si>
    <t>Tilšer Martin</t>
  </si>
  <si>
    <t>Vik Matyáš</t>
  </si>
  <si>
    <t>Zeman Filip</t>
  </si>
  <si>
    <t>Zmítková Renáta</t>
  </si>
  <si>
    <t>Mareček Daniel</t>
  </si>
  <si>
    <t>třídní učitel: Mgr. Dundová Martina</t>
  </si>
  <si>
    <t>Počet celkem: 26  z toho chlapců:  9  dívek: 17</t>
  </si>
  <si>
    <t>Andrle Václav</t>
  </si>
  <si>
    <t>Ballon Tomáš</t>
  </si>
  <si>
    <t>Bednářová Viktorie Marie</t>
  </si>
  <si>
    <t>Bryndová Alžběta</t>
  </si>
  <si>
    <t>Ceralová Kateřina</t>
  </si>
  <si>
    <t>Cimr Jakub</t>
  </si>
  <si>
    <t>Červený Kryštof</t>
  </si>
  <si>
    <t>Hrůšová Veronika</t>
  </si>
  <si>
    <t>Jeřábková Julie</t>
  </si>
  <si>
    <t>Jiráková Eliška</t>
  </si>
  <si>
    <t>Johanisová Nikola</t>
  </si>
  <si>
    <t>Josefová Veronika</t>
  </si>
  <si>
    <t>Kindlová Klára</t>
  </si>
  <si>
    <t>Plachý Matěj</t>
  </si>
  <si>
    <t>Molnár Jessica</t>
  </si>
  <si>
    <t>Netík Vojtěch</t>
  </si>
  <si>
    <t>Nouzovská Kristýna</t>
  </si>
  <si>
    <t>Picek Natalie Iwona</t>
  </si>
  <si>
    <t>Pozdílková Kateřina</t>
  </si>
  <si>
    <t>Sedlmajerová Julie</t>
  </si>
  <si>
    <t>Seifert Ernest</t>
  </si>
  <si>
    <t>Středová Barbora</t>
  </si>
  <si>
    <t>Viesner Matyáš</t>
  </si>
  <si>
    <t>Vroblová Gabriela</t>
  </si>
  <si>
    <t>Zemanová Anna</t>
  </si>
  <si>
    <t>Lemon Dominik</t>
  </si>
  <si>
    <t>třídní učitel: Mgr. Teichmanová Blanka</t>
  </si>
  <si>
    <t>Bartok Jáchym</t>
  </si>
  <si>
    <t>Dlesk Tobiáš</t>
  </si>
  <si>
    <t>Dvořáček Martin</t>
  </si>
  <si>
    <t>Fabián Marek</t>
  </si>
  <si>
    <t>Fryč Tomáš</t>
  </si>
  <si>
    <t>Hora Daniel</t>
  </si>
  <si>
    <t>Husák Matyáš</t>
  </si>
  <si>
    <t>Jirgl Jiří</t>
  </si>
  <si>
    <t>Rubek Filip</t>
  </si>
  <si>
    <t>Šanda Daniel</t>
  </si>
  <si>
    <t>Tomek Vincent</t>
  </si>
  <si>
    <t>Vaněk Tomáš</t>
  </si>
  <si>
    <t>Vondrouš Daniel</t>
  </si>
  <si>
    <t>Jahelková Hana</t>
  </si>
  <si>
    <t>Krausová Julie</t>
  </si>
  <si>
    <t>Krmašová Veronika</t>
  </si>
  <si>
    <t>Maivaldová Nikola</t>
  </si>
  <si>
    <t>Nováčková Liliana</t>
  </si>
  <si>
    <t>Pecharová Charlotte</t>
  </si>
  <si>
    <t>Sodomková Daniela</t>
  </si>
  <si>
    <t>Suchomelová Veronika</t>
  </si>
  <si>
    <t>Tomášková Alexandra</t>
  </si>
  <si>
    <t>Tomková Dorota</t>
  </si>
  <si>
    <t>Volencová Nicol</t>
  </si>
  <si>
    <t>třídní učitel: Mgr. Nohejlová Jana</t>
  </si>
  <si>
    <t>Počet celkem: 28  z toho chlapců: 14  dívek: 14</t>
  </si>
  <si>
    <t>Bönisch Jan</t>
  </si>
  <si>
    <t>Eberhart Tobias</t>
  </si>
  <si>
    <t>Göbel Jáchym</t>
  </si>
  <si>
    <t>Hlavatý Ladislav</t>
  </si>
  <si>
    <t>Karela Václav</t>
  </si>
  <si>
    <t>McKenzie Matěj Allan</t>
  </si>
  <si>
    <t>Pour Václav</t>
  </si>
  <si>
    <t>Rjabov Vladimír</t>
  </si>
  <si>
    <t>Slivka Petr</t>
  </si>
  <si>
    <t>Šálek Matěj</t>
  </si>
  <si>
    <t>Šuda Jakub</t>
  </si>
  <si>
    <t>Zokić Marko</t>
  </si>
  <si>
    <t>Čtvrtečková Natálie</t>
  </si>
  <si>
    <t>Hanušová Lucie</t>
  </si>
  <si>
    <t>Havrdová Emma</t>
  </si>
  <si>
    <t>Jakubská Anna</t>
  </si>
  <si>
    <t>Kopsová Nelly</t>
  </si>
  <si>
    <t>Malá Valerie</t>
  </si>
  <si>
    <t>Medunová Katrin</t>
  </si>
  <si>
    <t>Nováková Laura</t>
  </si>
  <si>
    <t>Packová Dominika</t>
  </si>
  <si>
    <t>Říčařová Jana</t>
  </si>
  <si>
    <t>Šťastná Leontýna</t>
  </si>
  <si>
    <t>Vodičková Eva</t>
  </si>
  <si>
    <t>Drahošová Linda</t>
  </si>
  <si>
    <t>Vosmeková Natálie</t>
  </si>
  <si>
    <t>Antoniy Artem</t>
  </si>
  <si>
    <t>Roman Mykhailo</t>
  </si>
  <si>
    <t>třídní učitel: Mgr. Plívová Martina</t>
  </si>
  <si>
    <t>Hodr Roman Matthias</t>
  </si>
  <si>
    <t>Holanec Matyáš</t>
  </si>
  <si>
    <t>Jansa Patrik</t>
  </si>
  <si>
    <t>Kuthan Pavel</t>
  </si>
  <si>
    <t>Kuthan Petr</t>
  </si>
  <si>
    <t>Pavel Vojtěch</t>
  </si>
  <si>
    <t>Šindler Milan</t>
  </si>
  <si>
    <t>Šmíd Jiří</t>
  </si>
  <si>
    <t>Beková Bára</t>
  </si>
  <si>
    <t>Cicková Vivien</t>
  </si>
  <si>
    <t>Čepelková Klára</t>
  </si>
  <si>
    <t>Černošková Lucie</t>
  </si>
  <si>
    <t>Fiedlerová Anna</t>
  </si>
  <si>
    <t>Filipová Kateřina</t>
  </si>
  <si>
    <t>Hrudková Monika</t>
  </si>
  <si>
    <t>Jakubcová Adina</t>
  </si>
  <si>
    <t>Kohoutková Andrea</t>
  </si>
  <si>
    <t>Míšková Julie</t>
  </si>
  <si>
    <t>Nováková Adéla</t>
  </si>
  <si>
    <t>Pyvovarnyk Diana</t>
  </si>
  <si>
    <t>Roušarová Tereza</t>
  </si>
  <si>
    <t>Šebestová Nicol</t>
  </si>
  <si>
    <t>Tomášková Kristýna</t>
  </si>
  <si>
    <t>Votroubková Alena</t>
  </si>
  <si>
    <t>Šebková Linda</t>
  </si>
  <si>
    <t>Mishchenko Nazar</t>
  </si>
  <si>
    <t>Bieliaiev Andrii</t>
  </si>
  <si>
    <t>třídní učitel: Mgr. Svoboda Jaroslav</t>
  </si>
  <si>
    <t>Balda Kryštof</t>
  </si>
  <si>
    <t>Borský Dominik</t>
  </si>
  <si>
    <t>Hubáček Pavel</t>
  </si>
  <si>
    <t>Jedlička Tomáš</t>
  </si>
  <si>
    <t>Jelen Antonín</t>
  </si>
  <si>
    <t>Klíma Lukáš</t>
  </si>
  <si>
    <t>Krejčík Daniel</t>
  </si>
  <si>
    <t>Martinovský Tomáš</t>
  </si>
  <si>
    <t>Řeháček Jakub</t>
  </si>
  <si>
    <t>Šik Patrik</t>
  </si>
  <si>
    <t>Verner Tadeáš</t>
  </si>
  <si>
    <t>Wallstein Štěpán</t>
  </si>
  <si>
    <t>Žbánek Matěj</t>
  </si>
  <si>
    <t>Cimprichová Vanda</t>
  </si>
  <si>
    <t>Diblíková Klára</t>
  </si>
  <si>
    <t>Jedličková Lucie</t>
  </si>
  <si>
    <t>Kónyová Aneta</t>
  </si>
  <si>
    <t>Kröglerová Nela</t>
  </si>
  <si>
    <t>Macková Anna</t>
  </si>
  <si>
    <t>Medáčková Valentýna</t>
  </si>
  <si>
    <t>Nosková Dagmar</t>
  </si>
  <si>
    <t>Nowicki Sofie Lisa</t>
  </si>
  <si>
    <t>Polívková Julie</t>
  </si>
  <si>
    <t>Pražáková Dominika</t>
  </si>
  <si>
    <t>Protivínská Nicol</t>
  </si>
  <si>
    <t>Šulerová Kateřina</t>
  </si>
  <si>
    <t>třídní učitel: Mgr. Uhlířová Markéta</t>
  </si>
  <si>
    <t>Počet celkem: 29  z toho chlapců: 17  dívek: 12</t>
  </si>
  <si>
    <t>Bradáč Oliver</t>
  </si>
  <si>
    <t>Falta Nathaniel</t>
  </si>
  <si>
    <t>Ježek Daniel</t>
  </si>
  <si>
    <t>Jirout Aleš</t>
  </si>
  <si>
    <t>Kieszler Štefan</t>
  </si>
  <si>
    <t>Klimsza Matyáš</t>
  </si>
  <si>
    <t>Klimsza Tadeáš</t>
  </si>
  <si>
    <t>Mach Matyáš</t>
  </si>
  <si>
    <t>Masák Tobiáš</t>
  </si>
  <si>
    <t>Netík Filip</t>
  </si>
  <si>
    <t>Novák Ondřej</t>
  </si>
  <si>
    <t>Pražák Dominik</t>
  </si>
  <si>
    <t>Schejbal Vojtěch</t>
  </si>
  <si>
    <t>Schmidt David</t>
  </si>
  <si>
    <t>Syrůček Petr</t>
  </si>
  <si>
    <t>Špaček Pavel</t>
  </si>
  <si>
    <t>Vachek Tomáš</t>
  </si>
  <si>
    <t>Bartoňová Nella</t>
  </si>
  <si>
    <t>Borůvková Anna</t>
  </si>
  <si>
    <t>Dytrychová Lucie</t>
  </si>
  <si>
    <t>Francová Eliška</t>
  </si>
  <si>
    <t>Hrdá Kristýna</t>
  </si>
  <si>
    <t>Hušková Gabriela</t>
  </si>
  <si>
    <t>Krsková Anna Amélie</t>
  </si>
  <si>
    <t>Kryslová Anežka</t>
  </si>
  <si>
    <t>Ornstová Viktorie</t>
  </si>
  <si>
    <t>Pokorná Valerie</t>
  </si>
  <si>
    <t>Semeráková Radka</t>
  </si>
  <si>
    <t>Tománková Kristýna</t>
  </si>
  <si>
    <t>třídní učitel: Mgr. Kříž Dušan</t>
  </si>
  <si>
    <t>Počet celkem: 27  z toho chlapců: 16  dívek: 11</t>
  </si>
  <si>
    <t>Banda Ondřej</t>
  </si>
  <si>
    <t>Cicko Bryan Peter</t>
  </si>
  <si>
    <t>Jedlička Daniel</t>
  </si>
  <si>
    <t>Klučka Miroslav</t>
  </si>
  <si>
    <t>Koláček Vojta</t>
  </si>
  <si>
    <t>Košťál Filip</t>
  </si>
  <si>
    <t>Kunc Maxmilian</t>
  </si>
  <si>
    <t>Linhart Kristián</t>
  </si>
  <si>
    <t>Matoušek David</t>
  </si>
  <si>
    <t>Nožička Václav</t>
  </si>
  <si>
    <t>Paulík Adam</t>
  </si>
  <si>
    <t>Pechanec Adam</t>
  </si>
  <si>
    <t>Sankovič Šimon</t>
  </si>
  <si>
    <t>Svozil Dominik</t>
  </si>
  <si>
    <t>Špičán David</t>
  </si>
  <si>
    <t>Vrobel František</t>
  </si>
  <si>
    <t>Arazimová Ema</t>
  </si>
  <si>
    <t>Boháčová Ema</t>
  </si>
  <si>
    <t>Burianová Aneta</t>
  </si>
  <si>
    <t>Fígrová Natálie</t>
  </si>
  <si>
    <t>Fridrichová Kateřina</t>
  </si>
  <si>
    <t>Jandíková Valerie</t>
  </si>
  <si>
    <t>Klučková Eva</t>
  </si>
  <si>
    <t>Pospíšilová Monika</t>
  </si>
  <si>
    <t>Špringerová Ella</t>
  </si>
  <si>
    <t>Valešová Marie</t>
  </si>
  <si>
    <t>Žbánková Adéla</t>
  </si>
  <si>
    <t>třídní učitel: Mgr. Koláček Martin</t>
  </si>
  <si>
    <t>Počet celkem: 27  z toho chlapců: 14  dívek: 13</t>
  </si>
  <si>
    <t>Drahoš Alan</t>
  </si>
  <si>
    <t>Dúcký Ondřej</t>
  </si>
  <si>
    <t>Hercík Kryštof</t>
  </si>
  <si>
    <t>Hercík Matěj</t>
  </si>
  <si>
    <t>Hrin Michail</t>
  </si>
  <si>
    <t>Jahelka Kryštof</t>
  </si>
  <si>
    <t>Krejčík Pavel</t>
  </si>
  <si>
    <t>Pospíšil Kryštof</t>
  </si>
  <si>
    <t>Sklenář František</t>
  </si>
  <si>
    <t>Šotola Matěj</t>
  </si>
  <si>
    <t>Tošovský Tomáš</t>
  </si>
  <si>
    <t>Vlach Roman</t>
  </si>
  <si>
    <t>Hůrková Sofie</t>
  </si>
  <si>
    <t>Kvačková Aneta</t>
  </si>
  <si>
    <t>Lukášková Ellen</t>
  </si>
  <si>
    <t>Malířová Marie</t>
  </si>
  <si>
    <t>Marková Sára</t>
  </si>
  <si>
    <t>Mičánková Markéta</t>
  </si>
  <si>
    <t>Pišlová Evelína</t>
  </si>
  <si>
    <t>Svatoňová Adriena</t>
  </si>
  <si>
    <t>Šustová Karolína</t>
  </si>
  <si>
    <t>Tomsová Anna</t>
  </si>
  <si>
    <t>Vápeníková Michaela</t>
  </si>
  <si>
    <t>Vlčková Emma Kateřina</t>
  </si>
  <si>
    <t>Schovánková Lucie</t>
  </si>
  <si>
    <t>Hromádka Róbert</t>
  </si>
  <si>
    <t>Buchmayer Darien</t>
  </si>
  <si>
    <t>třídní učitel: Mgr. Šedivá Barbora</t>
  </si>
  <si>
    <t>Počet celkem: 22  z toho chlapců: 15  dívek:  7</t>
  </si>
  <si>
    <t>Bartoníček Šimon</t>
  </si>
  <si>
    <t>Erben Daniel</t>
  </si>
  <si>
    <t>Gregora Kryštof</t>
  </si>
  <si>
    <t>Havrda Mathias</t>
  </si>
  <si>
    <t>Kindl Filip</t>
  </si>
  <si>
    <t>Kopecký Štěpán</t>
  </si>
  <si>
    <t>Kovář David</t>
  </si>
  <si>
    <t>Krnáč Pavel</t>
  </si>
  <si>
    <t>Květenský Maxim</t>
  </si>
  <si>
    <t>Nouzovský Daniel</t>
  </si>
  <si>
    <t>Suchan Radek</t>
  </si>
  <si>
    <t>Šuda Štěpán</t>
  </si>
  <si>
    <t>Tilšer Jakub</t>
  </si>
  <si>
    <t>Tsiarentsyeu Artisiom</t>
  </si>
  <si>
    <t>Vališ Ondřej</t>
  </si>
  <si>
    <t>Dědáková Daniela</t>
  </si>
  <si>
    <t>Gregorová Aneta</t>
  </si>
  <si>
    <t>Petráňková Adéla</t>
  </si>
  <si>
    <t>Rubková Lucie</t>
  </si>
  <si>
    <t>Seifertová Lucie</t>
  </si>
  <si>
    <t>Šindlerová Magdalena</t>
  </si>
  <si>
    <t>Zokić Andrea</t>
  </si>
  <si>
    <t>třídní učitel: Ing. Mgr. Teichmanová Veronika</t>
  </si>
  <si>
    <t>Počet celkem: 20  z toho chlapců: 13  dívek:  7</t>
  </si>
  <si>
    <t>Bartůška Michal</t>
  </si>
  <si>
    <t>Berila Šimon</t>
  </si>
  <si>
    <t>Boubín Karel</t>
  </si>
  <si>
    <t>Dudek Dominik</t>
  </si>
  <si>
    <t>Eichler Pavel</t>
  </si>
  <si>
    <t>Fajčík Tomáš</t>
  </si>
  <si>
    <t>Fidler Jakub</t>
  </si>
  <si>
    <t>Hofman Jakub</t>
  </si>
  <si>
    <t>Jansa Jakub</t>
  </si>
  <si>
    <t>Štopl Nicolas</t>
  </si>
  <si>
    <t>Urbanec Bořek</t>
  </si>
  <si>
    <t>Valík Jiří</t>
  </si>
  <si>
    <t>Zeman Prokop</t>
  </si>
  <si>
    <t>Gottlandová Valentýna</t>
  </si>
  <si>
    <t>Petružálková Kristýna</t>
  </si>
  <si>
    <t>Recová Sára</t>
  </si>
  <si>
    <t>Sedlmajerová Elizabeth</t>
  </si>
  <si>
    <t>Vik Samuela</t>
  </si>
  <si>
    <t>Zmítková Magdaléna</t>
  </si>
  <si>
    <t>Archypenko Sofia</t>
  </si>
  <si>
    <t>třídní učitel: Mgr. Skála Tomáš</t>
  </si>
  <si>
    <t>Počet celkem: 24  z toho chlapců:  9  dívek: 15</t>
  </si>
  <si>
    <t>Bret Samuel</t>
  </si>
  <si>
    <t>Černý Vít</t>
  </si>
  <si>
    <t>Hlávko Ladislav</t>
  </si>
  <si>
    <t>Kovář Jakub</t>
  </si>
  <si>
    <t>Mitiska Václav</t>
  </si>
  <si>
    <t>Raim Ladislav</t>
  </si>
  <si>
    <t>Šafařík Filip</t>
  </si>
  <si>
    <t>Žbánek Dominik</t>
  </si>
  <si>
    <t>Andrlová Barbora</t>
  </si>
  <si>
    <t>Bouldjedien Kaira</t>
  </si>
  <si>
    <t>Frýdlová Ema</t>
  </si>
  <si>
    <t>Hanušová Eliška</t>
  </si>
  <si>
    <t>Hanušová Kateřina</t>
  </si>
  <si>
    <t>Hegerová Natali</t>
  </si>
  <si>
    <t>Hlavsová Eliška</t>
  </si>
  <si>
    <t>Kalynová Ella</t>
  </si>
  <si>
    <t>Matoušková Tereza</t>
  </si>
  <si>
    <t>Ornstová Natálie</t>
  </si>
  <si>
    <t>Pazderková Emma</t>
  </si>
  <si>
    <t>Pechancová Markéta</t>
  </si>
  <si>
    <t>Pozdílková Zuzana</t>
  </si>
  <si>
    <t>Tojnarová Natálie</t>
  </si>
  <si>
    <t>Vítková Nela</t>
  </si>
  <si>
    <t>Rydlo Martin</t>
  </si>
  <si>
    <t>třídní učitel: Mgr. Ducháček Jiří</t>
  </si>
  <si>
    <t>Ficenec William</t>
  </si>
  <si>
    <t>Filip Tadeáš</t>
  </si>
  <si>
    <t>Hamáček Vojtěch</t>
  </si>
  <si>
    <t>Jancur Aleš</t>
  </si>
  <si>
    <t>Kačer Jan</t>
  </si>
  <si>
    <t>Moupic Martin</t>
  </si>
  <si>
    <t>Novotný Jan</t>
  </si>
  <si>
    <t>Pavlík Daniel</t>
  </si>
  <si>
    <t>Pospíšil Matouš</t>
  </si>
  <si>
    <t>Radina Lukáš</t>
  </si>
  <si>
    <t>Suchan Lukáš</t>
  </si>
  <si>
    <t>Šťastný Tomáš</t>
  </si>
  <si>
    <t>Tomek Hugo</t>
  </si>
  <si>
    <t>Barcalová Anna</t>
  </si>
  <si>
    <t>Doubková Petra</t>
  </si>
  <si>
    <t>Hochmanová Barbora</t>
  </si>
  <si>
    <t>Hosová Sára</t>
  </si>
  <si>
    <t>Klímová Ivana</t>
  </si>
  <si>
    <t>Mikolandová Ela</t>
  </si>
  <si>
    <t>Pavlíková Ella</t>
  </si>
  <si>
    <t>Petříková Adéla</t>
  </si>
  <si>
    <t>Rozdolská Adéla</t>
  </si>
  <si>
    <t>Šťastná Kamila</t>
  </si>
  <si>
    <t>Vaňátková Nela</t>
  </si>
  <si>
    <t>Vargová Nikola</t>
  </si>
  <si>
    <t>Záhorská Barbora</t>
  </si>
  <si>
    <t>třídní učitel: Mgr. Suchanová Martina</t>
  </si>
  <si>
    <t>Počet celkem: 22  z toho chlapců: 14  dívek:  8</t>
  </si>
  <si>
    <t>Baudyš Vojtěch</t>
  </si>
  <si>
    <t>Brynda Vojtěch</t>
  </si>
  <si>
    <t>Čtvrtečka Maxim</t>
  </si>
  <si>
    <t>Franc Martin</t>
  </si>
  <si>
    <t>Gerlich Adam</t>
  </si>
  <si>
    <t>Charvát Ondřej</t>
  </si>
  <si>
    <t>Karlovský Jakub</t>
  </si>
  <si>
    <t>Maivald Matyáš</t>
  </si>
  <si>
    <t>Pácal Lukáš</t>
  </si>
  <si>
    <t>Rambousek Filip</t>
  </si>
  <si>
    <t>Šuler Jakub</t>
  </si>
  <si>
    <t>Vít Mikuláš</t>
  </si>
  <si>
    <t>Černošková Hana</t>
  </si>
  <si>
    <t>Holá Barbora</t>
  </si>
  <si>
    <t>Nováčková Mariana</t>
  </si>
  <si>
    <t>Obermajerová Veronika</t>
  </si>
  <si>
    <t>Senecká Nela</t>
  </si>
  <si>
    <t>Skorunková Monika</t>
  </si>
  <si>
    <t>Šteflová Kateřina</t>
  </si>
  <si>
    <t>Hrdý Maxmilián</t>
  </si>
  <si>
    <t>Růžičková Magdalena</t>
  </si>
  <si>
    <t>Fényeš David</t>
  </si>
  <si>
    <t>třídní učitel: Mgr. Kozderková Tereza</t>
  </si>
  <si>
    <t>Počet celkem: 22  z toho chlapců: 10  dívek: 12</t>
  </si>
  <si>
    <t>Brom Vojtěch</t>
  </si>
  <si>
    <t>Čížek Jáchym</t>
  </si>
  <si>
    <t>Holický Dan</t>
  </si>
  <si>
    <t>Laštovička Denis</t>
  </si>
  <si>
    <t>Mrštík Oliver</t>
  </si>
  <si>
    <t>Simon Nathaniel Amehule</t>
  </si>
  <si>
    <t>Sobotka Michal</t>
  </si>
  <si>
    <t>Šlechta David</t>
  </si>
  <si>
    <t>Cuberová Nikola</t>
  </si>
  <si>
    <t>Hlushman Hanna</t>
  </si>
  <si>
    <t>Knotheová Daniela</t>
  </si>
  <si>
    <t>Kónyová Nikola</t>
  </si>
  <si>
    <t>Kucháriková Tereza</t>
  </si>
  <si>
    <t>Lequin Alice Alexandra</t>
  </si>
  <si>
    <t>Poláková Eliška</t>
  </si>
  <si>
    <t>Sankovičová Barbora</t>
  </si>
  <si>
    <t>Švarcová Nella Dagmar</t>
  </si>
  <si>
    <t>Tarabová Eliška</t>
  </si>
  <si>
    <t>Zapadlová Eva</t>
  </si>
  <si>
    <t>Zrzavý Jan</t>
  </si>
  <si>
    <t>Yaroshenko Viktoria</t>
  </si>
  <si>
    <t>Novák Matyáš</t>
  </si>
  <si>
    <t>třídní učitel: Mgr. Moravcová Milena</t>
  </si>
  <si>
    <t>Balcar Filip</t>
  </si>
  <si>
    <t>Daněk Kristián</t>
  </si>
  <si>
    <t>Deml Ondřej</t>
  </si>
  <si>
    <t>Hrůša Michal</t>
  </si>
  <si>
    <t>Jezdinský Jáchym</t>
  </si>
  <si>
    <t>Kumprecht Maxmilian</t>
  </si>
  <si>
    <t>Kutnar Tomáš</t>
  </si>
  <si>
    <t>Patočka Patrik</t>
  </si>
  <si>
    <t>Penc Daniel</t>
  </si>
  <si>
    <t>Peřina Ladislav</t>
  </si>
  <si>
    <t>Ryšánek Filip</t>
  </si>
  <si>
    <t>Ryšánek Jakub</t>
  </si>
  <si>
    <t>Špaček Petr</t>
  </si>
  <si>
    <t>Uhlárik Jakub</t>
  </si>
  <si>
    <t>Bártová Vanessa</t>
  </si>
  <si>
    <t>Cimrová Magdaléna</t>
  </si>
  <si>
    <t>Glacová Klára</t>
  </si>
  <si>
    <t>Hejzlarová Nela</t>
  </si>
  <si>
    <t>Javorková Kateřina</t>
  </si>
  <si>
    <t>Peřinová Anna</t>
  </si>
  <si>
    <t>Slepičková Nela</t>
  </si>
  <si>
    <t>Stránská Lucie</t>
  </si>
  <si>
    <t>třídní učitel: Mgr. Tučková Monika</t>
  </si>
  <si>
    <t>Počet celkem: 25  z toho chlapců: 12  dívek: 13</t>
  </si>
  <si>
    <t>Drahorád Jan</t>
  </si>
  <si>
    <t>Dvořák Dalibor</t>
  </si>
  <si>
    <t>Havlík Dominik Jan</t>
  </si>
  <si>
    <t>Hora Jakub</t>
  </si>
  <si>
    <t>Kurtev Štěpán</t>
  </si>
  <si>
    <t>Macek Filip</t>
  </si>
  <si>
    <t>Martinovský Vojtěch</t>
  </si>
  <si>
    <t>Pazderka Adam</t>
  </si>
  <si>
    <t>Pořízek Vivian</t>
  </si>
  <si>
    <t>Sovák Štěpán</t>
  </si>
  <si>
    <t>Šanda Matyáš</t>
  </si>
  <si>
    <t>Šichan David</t>
  </si>
  <si>
    <t>Dobiášová Johana</t>
  </si>
  <si>
    <t>Hánělová Petra</t>
  </si>
  <si>
    <t>Jelenová Justýna</t>
  </si>
  <si>
    <t>Klimešová Markéta</t>
  </si>
  <si>
    <t>Kudláčková Aneta</t>
  </si>
  <si>
    <t>Melicharová Monika</t>
  </si>
  <si>
    <t>Polívková Bára</t>
  </si>
  <si>
    <t>Smutná Karolína</t>
  </si>
  <si>
    <t>Šebová Tereza</t>
  </si>
  <si>
    <t>Šimáková Eliška</t>
  </si>
  <si>
    <t>Šťastná Barbora</t>
  </si>
  <si>
    <t>Tázlerová Anna</t>
  </si>
  <si>
    <t>Kovalenko Darina</t>
  </si>
  <si>
    <t>třídní učitel: Mgr. Balcarová Sylva</t>
  </si>
  <si>
    <t>Počet celkem: 28  z toho chlapců: 10  dívek: 18</t>
  </si>
  <si>
    <t>Bönisch Ondřej</t>
  </si>
  <si>
    <t>Hála Jan</t>
  </si>
  <si>
    <t>Hudík Silvio</t>
  </si>
  <si>
    <t>Jedlička Jakub</t>
  </si>
  <si>
    <t>Kadečka Vojtěch</t>
  </si>
  <si>
    <t>Malíř Jan</t>
  </si>
  <si>
    <t>Mottl Tobiáš</t>
  </si>
  <si>
    <t>Winter Ondřej</t>
  </si>
  <si>
    <t>Zachara Matěj</t>
  </si>
  <si>
    <t>Coufalová Andrea</t>
  </si>
  <si>
    <t>Fryčová Eliška</t>
  </si>
  <si>
    <t>Hlavsová Tereza</t>
  </si>
  <si>
    <t>Janatová Karolína</t>
  </si>
  <si>
    <t>Jelínková Tereza</t>
  </si>
  <si>
    <t>Kacálková Vendula</t>
  </si>
  <si>
    <t>Kalinová Michaela</t>
  </si>
  <si>
    <t>Nachtigalová Kateřina</t>
  </si>
  <si>
    <t>Petráňková Alena</t>
  </si>
  <si>
    <t>Pražáková Adéla</t>
  </si>
  <si>
    <t>Rosová Michaela</t>
  </si>
  <si>
    <t>Trávničková Anika</t>
  </si>
  <si>
    <t>Vaňková Laura</t>
  </si>
  <si>
    <t>Waldhansová Lucie</t>
  </si>
  <si>
    <t>Wydrová Michaela</t>
  </si>
  <si>
    <t>Vosmeková Adéla</t>
  </si>
  <si>
    <t>Dušková Gabriela</t>
  </si>
  <si>
    <t>Stetska Yelyzaveta</t>
  </si>
  <si>
    <t>Roman Eduard</t>
  </si>
  <si>
    <t>třídní učitel: Mgr. Špitálníková Barbora</t>
  </si>
  <si>
    <t>Počet celkem: 26  z toho chlapců: 11  dívek: 15</t>
  </si>
  <si>
    <t>Brych Karel</t>
  </si>
  <si>
    <t>Čížek Michal</t>
  </si>
  <si>
    <t>Drozd Aleš</t>
  </si>
  <si>
    <t>Dubec Matyáš</t>
  </si>
  <si>
    <t>Kasal Jan</t>
  </si>
  <si>
    <t>Kožíšek Adam</t>
  </si>
  <si>
    <t>Matoušek Lukáš</t>
  </si>
  <si>
    <t>Pábl Matyas</t>
  </si>
  <si>
    <t>Pleskot Tomáš</t>
  </si>
  <si>
    <t>Švajcr Ondřej</t>
  </si>
  <si>
    <t>Žbánek Daniel</t>
  </si>
  <si>
    <t>Bartoňová Nicol</t>
  </si>
  <si>
    <t>Boučková Daniela</t>
  </si>
  <si>
    <t>Bouldjedien Aisha</t>
  </si>
  <si>
    <t>Exnerová Klára</t>
  </si>
  <si>
    <t>Kaplanová Ester</t>
  </si>
  <si>
    <t>Krausová Viktorie</t>
  </si>
  <si>
    <t>Lulková Karolína</t>
  </si>
  <si>
    <t>Malá Andrea</t>
  </si>
  <si>
    <t>Obermajerová Anna</t>
  </si>
  <si>
    <t>Obermajerová Lucie</t>
  </si>
  <si>
    <t>Pavlová Michaela</t>
  </si>
  <si>
    <t>Škopová Tereza</t>
  </si>
  <si>
    <t>Vokolková Viola</t>
  </si>
  <si>
    <t>Voženílková Aneta</t>
  </si>
  <si>
    <t>Kozderková Tereza</t>
  </si>
  <si>
    <t>1.B</t>
  </si>
  <si>
    <t>TOMÁNKOVÁ KRISTÝNA</t>
  </si>
  <si>
    <t>SEMERÁKOVÁ RADKA</t>
  </si>
  <si>
    <t>POKORNÁ VALERIE</t>
  </si>
  <si>
    <t>ORNSTOVÁ VIKTORIE</t>
  </si>
  <si>
    <t>MAŠKOVÁ NATÁLIE</t>
  </si>
  <si>
    <t>KRYSLOVÁ ANEŽKA</t>
  </si>
  <si>
    <t>KRSKOVÁ ANNA AMÉLIE</t>
  </si>
  <si>
    <t>KINČLOVÁ MARIE</t>
  </si>
  <si>
    <t>HUŠKOVÁ GABRIELA</t>
  </si>
  <si>
    <t>DYTRYCHOVÁ LUCIE</t>
  </si>
  <si>
    <t>BORŮVKOVÁ ANNA</t>
  </si>
  <si>
    <t>BARTOŇOVÁ NELLA</t>
  </si>
  <si>
    <t>VACHEK TOMÁŠ</t>
  </si>
  <si>
    <t>ŠPAČEK PAVEL</t>
  </si>
  <si>
    <t>SYRŮČEK PETR</t>
  </si>
  <si>
    <t>SCHMIDT DAVID</t>
  </si>
  <si>
    <t>SCHEJBAL VOJTĚCH</t>
  </si>
  <si>
    <t>PRAŽÁK DOMINIK</t>
  </si>
  <si>
    <t>NETÍK FILIP</t>
  </si>
  <si>
    <t>MASÁK TOBIÁŠ</t>
  </si>
  <si>
    <t>MACH MATYÁŠ</t>
  </si>
  <si>
    <t>LINHART KRISTIÁN</t>
  </si>
  <si>
    <t>KLIMSZA TADEÁŠ</t>
  </si>
  <si>
    <t>KLIMSZA MATYÁŠ</t>
  </si>
  <si>
    <t>KIESZLER ŠTEFAN</t>
  </si>
  <si>
    <t>JIROUT ALEŠ</t>
  </si>
  <si>
    <t>JEŽEK DANIEL</t>
  </si>
  <si>
    <t>FALTA NATHANIEL</t>
  </si>
  <si>
    <t>CINGROŠ ADAM</t>
  </si>
  <si>
    <t>Celkem</t>
  </si>
  <si>
    <t>K</t>
  </si>
  <si>
    <t>Ž</t>
  </si>
  <si>
    <t>třídní učitel: Mgr. Zacharová Klára</t>
  </si>
  <si>
    <t>1.A</t>
  </si>
  <si>
    <t>1.C</t>
  </si>
  <si>
    <t>2.A</t>
  </si>
  <si>
    <t>2.B</t>
  </si>
  <si>
    <t>2.C</t>
  </si>
  <si>
    <t>2.D</t>
  </si>
  <si>
    <t>3.A</t>
  </si>
  <si>
    <t>3.B</t>
  </si>
  <si>
    <t>3.C</t>
  </si>
  <si>
    <t>3.D</t>
  </si>
  <si>
    <t>4.A</t>
  </si>
  <si>
    <t>4.B</t>
  </si>
  <si>
    <t>4.C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</si>
  <si>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</si>
  <si>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</si>
  <si>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</si>
  <si>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</si>
  <si>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</si>
  <si>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</si>
  <si>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</si>
  <si>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</si>
  <si>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</si>
  <si>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7.D</t>
  </si>
  <si>
    <t>8.A</t>
  </si>
  <si>
    <t>8.B</t>
  </si>
  <si>
    <t>8.C</t>
  </si>
  <si>
    <t>8.D</t>
  </si>
  <si>
    <t>9.A</t>
  </si>
  <si>
    <t>9.B</t>
  </si>
  <si>
    <t>9.C</t>
  </si>
  <si>
    <t>Nejlepší ze třídy</t>
  </si>
  <si>
    <t>I.A</t>
  </si>
  <si>
    <t>I.B</t>
  </si>
  <si>
    <t>I.C</t>
  </si>
  <si>
    <t>II.A</t>
  </si>
  <si>
    <t>II.B</t>
  </si>
  <si>
    <t>II.C</t>
  </si>
  <si>
    <t>II.D</t>
  </si>
  <si>
    <t>III.A</t>
  </si>
  <si>
    <t>III.B</t>
  </si>
  <si>
    <t>III.C</t>
  </si>
  <si>
    <t>IV.A</t>
  </si>
  <si>
    <t>IV.B</t>
  </si>
  <si>
    <t>IV.C</t>
  </si>
  <si>
    <t>V.A</t>
  </si>
  <si>
    <t>V.B</t>
  </si>
  <si>
    <t>V.C</t>
  </si>
  <si>
    <t>VI.A</t>
  </si>
  <si>
    <t>VI.B</t>
  </si>
  <si>
    <t>VI.C</t>
  </si>
  <si>
    <t>VII.A</t>
  </si>
  <si>
    <t>VII.B</t>
  </si>
  <si>
    <t>VII.C</t>
  </si>
  <si>
    <t>VII.D</t>
  </si>
  <si>
    <t>VIII.A</t>
  </si>
  <si>
    <t>VIII.B</t>
  </si>
  <si>
    <t>VIII.C</t>
  </si>
  <si>
    <t>IX.A</t>
  </si>
  <si>
    <t>IX.B</t>
  </si>
  <si>
    <t>IX.C</t>
  </si>
  <si>
    <t>Sběr kaštanů a žaludů - Třídy</t>
  </si>
  <si>
    <t>Pořadí</t>
  </si>
  <si>
    <t>Třídy</t>
  </si>
  <si>
    <t>Zpracoval: P.Rauer</t>
  </si>
  <si>
    <t>Nejlepší ze školy</t>
  </si>
  <si>
    <t>%ní, týmová účast třídy na sběru</t>
  </si>
  <si>
    <t>VIII.D</t>
  </si>
  <si>
    <t>III.D</t>
  </si>
  <si>
    <t>3.týden</t>
  </si>
  <si>
    <t>17.10.</t>
  </si>
  <si>
    <r>
      <t xml:space="preserve">Výsledky po 3. týdnu sběru. 1. místo - 3.B vede o 370kg a vítězství má nejspíše v kapse. O 2.- 4. místo to bude ještě boj. 3.D poskočila ze 7. místa na druhé a 2.D z 11. místa na 3. Žebříček týmovosti vede 2.D. Od 2.- 8. místa je to vyrovnané. Rozhodují 1.-2. žáci když ještě něco přinesou. 8 žáků nasbíralo více než 100kg. Kdo nasbírá více než 12 kg, prozatím to je kolem 120 žáků, bude odměněn poukázkou do Tesca v hodnotě 50,-. Nejlepší získají i poukázku do  knihkupectví, dle počtu přinesených kilogramů. Poslední den, kdy můžete naposledy něco přinést  bude - </t>
    </r>
    <r>
      <rPr>
        <b/>
        <u val="single"/>
        <sz val="16"/>
        <color indexed="10"/>
        <rFont val="Arial"/>
        <family val="2"/>
      </rPr>
      <t>úterý 1.11.</t>
    </r>
    <r>
      <rPr>
        <sz val="14"/>
        <rFont val="Arial"/>
        <family val="2"/>
      </rPr>
      <t xml:space="preserve"> ,po prázdninách. Přes prázdniny můžete ještě sbírat, ovšem kaštanů už na stomech, ani na zemi už moc není.:-( Takže zkus najít v okolí bydliště dub a mrkni jestli pod stromem něco je.  </t>
    </r>
    <r>
      <rPr>
        <b/>
        <u val="single"/>
        <sz val="14"/>
        <rFont val="Arial"/>
        <family val="2"/>
      </rPr>
      <t>Sběru zdar.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</si>
</sst>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ddd\ d\.\ mmmm\ 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sz val="14"/>
      <color indexed="8"/>
      <name val="Calibri"/>
      <family val="2"/>
    </font>
    <font>
      <sz val="9"/>
      <color indexed="8"/>
      <name val="Arial CE"/>
      <family val="0"/>
    </font>
    <font>
      <b/>
      <sz val="14"/>
      <color indexed="8"/>
      <name val="Arial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color indexed="10"/>
      <name val="Arial"/>
      <family val="2"/>
    </font>
    <font>
      <sz val="6"/>
      <color indexed="8"/>
      <name val="Calibri"/>
      <family val="2"/>
    </font>
    <font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9"/>
      <color indexed="8"/>
      <name val="Arial"/>
      <family val="2"/>
    </font>
    <font>
      <sz val="19"/>
      <name val="Arial"/>
      <family val="2"/>
    </font>
    <font>
      <sz val="19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4"/>
      <name val="Arial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1"/>
      <name val="Arial"/>
      <family val="2"/>
    </font>
    <font>
      <sz val="17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66FF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0" fontId="3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0" xfId="0" applyNumberFormat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0" fillId="0" borderId="21" xfId="0" applyNumberForma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0" fillId="0" borderId="22" xfId="0" applyNumberForma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8" xfId="0" applyFont="1" applyBorder="1" applyAlignment="1">
      <alignment/>
    </xf>
    <xf numFmtId="0" fontId="84" fillId="0" borderId="22" xfId="0" applyFont="1" applyBorder="1" applyAlignment="1">
      <alignment/>
    </xf>
    <xf numFmtId="0" fontId="84" fillId="0" borderId="16" xfId="0" applyFont="1" applyBorder="1" applyAlignment="1">
      <alignment/>
    </xf>
    <xf numFmtId="0" fontId="84" fillId="0" borderId="12" xfId="0" applyFont="1" applyBorder="1" applyAlignment="1">
      <alignment/>
    </xf>
    <xf numFmtId="49" fontId="84" fillId="0" borderId="21" xfId="0" applyNumberFormat="1" applyFont="1" applyBorder="1" applyAlignment="1">
      <alignment/>
    </xf>
    <xf numFmtId="49" fontId="84" fillId="0" borderId="16" xfId="0" applyNumberFormat="1" applyFont="1" applyBorder="1" applyAlignment="1">
      <alignment/>
    </xf>
    <xf numFmtId="49" fontId="84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7" fillId="0" borderId="0" xfId="45" applyFont="1" applyAlignment="1">
      <alignment horizontal="left" vertical="center"/>
      <protection/>
    </xf>
    <xf numFmtId="0" fontId="6" fillId="0" borderId="0" xfId="45" applyAlignment="1">
      <alignment horizontal="left"/>
      <protection/>
    </xf>
    <xf numFmtId="0" fontId="8" fillId="0" borderId="0" xfId="45" applyFont="1" applyAlignment="1">
      <alignment horizontal="center" vertical="center"/>
      <protection/>
    </xf>
    <xf numFmtId="0" fontId="6" fillId="0" borderId="0" xfId="45">
      <alignment/>
      <protection/>
    </xf>
    <xf numFmtId="0" fontId="9" fillId="33" borderId="22" xfId="45" applyFont="1" applyFill="1" applyBorder="1" applyAlignment="1">
      <alignment horizontal="center" vertical="center"/>
      <protection/>
    </xf>
    <xf numFmtId="49" fontId="10" fillId="33" borderId="24" xfId="0" applyNumberFormat="1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16" fontId="12" fillId="34" borderId="10" xfId="45" applyNumberFormat="1" applyFont="1" applyFill="1" applyBorder="1" applyAlignment="1">
      <alignment horizontal="center" vertical="center"/>
      <protection/>
    </xf>
    <xf numFmtId="0" fontId="9" fillId="33" borderId="16" xfId="45" applyFont="1" applyFill="1" applyBorder="1" applyAlignment="1">
      <alignment horizontal="center" vertical="center"/>
      <protection/>
    </xf>
    <xf numFmtId="0" fontId="11" fillId="33" borderId="17" xfId="0" applyFont="1" applyFill="1" applyBorder="1" applyAlignment="1">
      <alignment horizontal="center"/>
    </xf>
    <xf numFmtId="0" fontId="9" fillId="0" borderId="16" xfId="45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/>
    </xf>
    <xf numFmtId="0" fontId="9" fillId="33" borderId="12" xfId="45" applyFont="1" applyFill="1" applyBorder="1" applyAlignment="1">
      <alignment horizontal="center" vertical="center"/>
      <protection/>
    </xf>
    <xf numFmtId="0" fontId="11" fillId="33" borderId="27" xfId="0" applyFont="1" applyFill="1" applyBorder="1" applyAlignment="1">
      <alignment horizontal="center"/>
    </xf>
    <xf numFmtId="0" fontId="9" fillId="33" borderId="21" xfId="45" applyFont="1" applyFill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7" fillId="0" borderId="0" xfId="45" applyFont="1">
      <alignment/>
      <protection/>
    </xf>
    <xf numFmtId="0" fontId="6" fillId="0" borderId="0" xfId="45" applyAlignment="1">
      <alignment horizontal="center"/>
      <protection/>
    </xf>
    <xf numFmtId="0" fontId="6" fillId="0" borderId="0" xfId="45" applyFill="1" applyAlignment="1">
      <alignment horizontal="center"/>
      <protection/>
    </xf>
    <xf numFmtId="0" fontId="18" fillId="35" borderId="29" xfId="45" applyFont="1" applyFill="1" applyBorder="1">
      <alignment/>
      <protection/>
    </xf>
    <xf numFmtId="0" fontId="7" fillId="35" borderId="30" xfId="45" applyFont="1" applyFill="1" applyBorder="1">
      <alignment/>
      <protection/>
    </xf>
    <xf numFmtId="0" fontId="7" fillId="35" borderId="29" xfId="45" applyFont="1" applyFill="1" applyBorder="1" applyAlignment="1">
      <alignment horizontal="center"/>
      <protection/>
    </xf>
    <xf numFmtId="0" fontId="7" fillId="0" borderId="0" xfId="45" applyFont="1" applyFill="1" applyBorder="1" applyAlignment="1">
      <alignment horizontal="center"/>
      <protection/>
    </xf>
    <xf numFmtId="166" fontId="9" fillId="36" borderId="24" xfId="45" applyNumberFormat="1" applyFont="1" applyFill="1" applyBorder="1" applyAlignment="1">
      <alignment horizontal="center"/>
      <protection/>
    </xf>
    <xf numFmtId="166" fontId="20" fillId="0" borderId="0" xfId="45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166" fontId="23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25" fillId="0" borderId="22" xfId="45" applyFont="1" applyFill="1" applyBorder="1">
      <alignment/>
      <protection/>
    </xf>
    <xf numFmtId="0" fontId="25" fillId="0" borderId="21" xfId="45" applyFont="1" applyFill="1" applyBorder="1">
      <alignment/>
      <protection/>
    </xf>
    <xf numFmtId="0" fontId="27" fillId="0" borderId="16" xfId="45" applyFont="1" applyFill="1" applyBorder="1">
      <alignment/>
      <protection/>
    </xf>
    <xf numFmtId="0" fontId="25" fillId="0" borderId="16" xfId="45" applyFont="1" applyFill="1" applyBorder="1">
      <alignment/>
      <protection/>
    </xf>
    <xf numFmtId="0" fontId="25" fillId="0" borderId="12" xfId="45" applyFont="1" applyFill="1" applyBorder="1">
      <alignment/>
      <protection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0" fillId="0" borderId="31" xfId="45" applyFont="1" applyFill="1" applyBorder="1" applyAlignment="1">
      <alignment horizontal="center"/>
      <protection/>
    </xf>
    <xf numFmtId="0" fontId="20" fillId="0" borderId="26" xfId="45" applyFont="1" applyFill="1" applyBorder="1">
      <alignment/>
      <protection/>
    </xf>
    <xf numFmtId="166" fontId="30" fillId="37" borderId="26" xfId="45" applyNumberFormat="1" applyFont="1" applyFill="1" applyBorder="1" applyAlignment="1">
      <alignment horizontal="center"/>
      <protection/>
    </xf>
    <xf numFmtId="0" fontId="23" fillId="0" borderId="0" xfId="0" applyFont="1" applyAlignment="1">
      <alignment horizontal="center" vertical="center"/>
    </xf>
    <xf numFmtId="0" fontId="29" fillId="0" borderId="0" xfId="45" applyFont="1" applyAlignment="1">
      <alignment horizontal="center"/>
      <protection/>
    </xf>
    <xf numFmtId="9" fontId="29" fillId="0" borderId="0" xfId="45" applyNumberFormat="1" applyFont="1" applyAlignment="1">
      <alignment horizontal="center"/>
      <protection/>
    </xf>
    <xf numFmtId="0" fontId="20" fillId="0" borderId="0" xfId="45" applyFont="1">
      <alignment/>
      <protection/>
    </xf>
    <xf numFmtId="166" fontId="31" fillId="0" borderId="0" xfId="45" applyNumberFormat="1" applyFont="1" applyFill="1" applyBorder="1" applyAlignment="1">
      <alignment horizontal="center"/>
      <protection/>
    </xf>
    <xf numFmtId="0" fontId="29" fillId="0" borderId="0" xfId="45" applyNumberFormat="1" applyFont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2" fillId="0" borderId="0" xfId="45" applyFont="1">
      <alignment/>
      <protection/>
    </xf>
    <xf numFmtId="0" fontId="33" fillId="0" borderId="0" xfId="45" applyFont="1">
      <alignment/>
      <protection/>
    </xf>
    <xf numFmtId="0" fontId="22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29" fillId="0" borderId="0" xfId="45" applyFont="1" applyFill="1" applyBorder="1" applyAlignment="1">
      <alignment horizontal="center"/>
      <protection/>
    </xf>
    <xf numFmtId="0" fontId="35" fillId="0" borderId="25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8" fillId="0" borderId="0" xfId="45" applyFont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46" applyFont="1">
      <alignment/>
      <protection/>
    </xf>
    <xf numFmtId="0" fontId="6" fillId="0" borderId="0" xfId="46" applyAlignment="1">
      <alignment horizontal="center"/>
      <protection/>
    </xf>
    <xf numFmtId="0" fontId="6" fillId="0" borderId="0" xfId="46" applyFill="1" applyAlignment="1">
      <alignment horizontal="center"/>
      <protection/>
    </xf>
    <xf numFmtId="0" fontId="6" fillId="0" borderId="0" xfId="46">
      <alignment/>
      <protection/>
    </xf>
    <xf numFmtId="0" fontId="6" fillId="0" borderId="0" xfId="46" applyFont="1" applyAlignment="1">
      <alignment horizontal="center"/>
      <protection/>
    </xf>
    <xf numFmtId="0" fontId="7" fillId="38" borderId="29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center"/>
      <protection/>
    </xf>
    <xf numFmtId="16" fontId="12" fillId="39" borderId="10" xfId="46" applyNumberFormat="1" applyFont="1" applyFill="1" applyBorder="1" applyAlignment="1">
      <alignment horizontal="center" vertical="center"/>
      <protection/>
    </xf>
    <xf numFmtId="10" fontId="31" fillId="36" borderId="22" xfId="46" applyNumberFormat="1" applyFont="1" applyFill="1" applyBorder="1" applyAlignment="1">
      <alignment horizontal="center"/>
      <protection/>
    </xf>
    <xf numFmtId="1" fontId="20" fillId="0" borderId="0" xfId="46" applyNumberFormat="1" applyFont="1" applyFill="1" applyBorder="1" applyAlignment="1">
      <alignment horizont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center" vertical="center" shrinkToFit="1"/>
      <protection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left" vertical="top"/>
    </xf>
    <xf numFmtId="10" fontId="31" fillId="40" borderId="15" xfId="46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 vertical="center" shrinkToFit="1"/>
    </xf>
    <xf numFmtId="0" fontId="20" fillId="0" borderId="23" xfId="46" applyFont="1" applyFill="1" applyBorder="1" applyAlignment="1">
      <alignment horizontal="center"/>
      <protection/>
    </xf>
    <xf numFmtId="0" fontId="20" fillId="0" borderId="28" xfId="46" applyFont="1" applyFill="1" applyBorder="1" applyAlignment="1">
      <alignment horizontal="center"/>
      <protection/>
    </xf>
    <xf numFmtId="0" fontId="20" fillId="0" borderId="19" xfId="46" applyFont="1" applyFill="1" applyBorder="1" applyAlignment="1">
      <alignment horizontal="center"/>
      <protection/>
    </xf>
    <xf numFmtId="0" fontId="20" fillId="0" borderId="13" xfId="46" applyFont="1" applyFill="1" applyBorder="1" applyAlignment="1">
      <alignment horizontal="center"/>
      <protection/>
    </xf>
    <xf numFmtId="0" fontId="0" fillId="0" borderId="0" xfId="0" applyAlignment="1">
      <alignment wrapText="1" shrinkToFit="1"/>
    </xf>
    <xf numFmtId="0" fontId="27" fillId="0" borderId="22" xfId="45" applyFont="1" applyFill="1" applyBorder="1">
      <alignment/>
      <protection/>
    </xf>
    <xf numFmtId="0" fontId="28" fillId="0" borderId="0" xfId="0" applyFont="1" applyAlignment="1" quotePrefix="1">
      <alignment horizontal="center" vertical="center"/>
    </xf>
    <xf numFmtId="0" fontId="27" fillId="0" borderId="12" xfId="45" applyFont="1" applyFill="1" applyBorder="1">
      <alignment/>
      <protection/>
    </xf>
    <xf numFmtId="49" fontId="84" fillId="0" borderId="22" xfId="0" applyNumberFormat="1" applyFont="1" applyBorder="1" applyAlignment="1">
      <alignment/>
    </xf>
    <xf numFmtId="49" fontId="84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0" fillId="33" borderId="17" xfId="0" applyNumberFormat="1" applyFont="1" applyFill="1" applyBorder="1" applyAlignment="1">
      <alignment/>
    </xf>
    <xf numFmtId="0" fontId="10" fillId="33" borderId="16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0" fillId="33" borderId="27" xfId="0" applyNumberFormat="1" applyFont="1" applyFill="1" applyBorder="1" applyAlignment="1">
      <alignment/>
    </xf>
    <xf numFmtId="0" fontId="10" fillId="33" borderId="20" xfId="0" applyNumberFormat="1" applyFont="1" applyFill="1" applyBorder="1" applyAlignment="1">
      <alignment horizontal="left"/>
    </xf>
    <xf numFmtId="0" fontId="88" fillId="33" borderId="16" xfId="0" applyNumberFormat="1" applyFont="1" applyFill="1" applyBorder="1" applyAlignment="1">
      <alignment/>
    </xf>
    <xf numFmtId="0" fontId="15" fillId="0" borderId="20" xfId="0" applyNumberFormat="1" applyFont="1" applyFill="1" applyBorder="1" applyAlignment="1">
      <alignment/>
    </xf>
    <xf numFmtId="0" fontId="10" fillId="33" borderId="17" xfId="0" applyNumberFormat="1" applyFont="1" applyFill="1" applyBorder="1" applyAlignment="1">
      <alignment horizontal="left" vertical="center"/>
    </xf>
    <xf numFmtId="0" fontId="42" fillId="33" borderId="17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/>
    </xf>
    <xf numFmtId="0" fontId="9" fillId="0" borderId="12" xfId="45" applyFont="1" applyFill="1" applyBorder="1" applyAlignment="1">
      <alignment horizontal="center" vertical="center"/>
      <protection/>
    </xf>
    <xf numFmtId="0" fontId="88" fillId="0" borderId="26" xfId="0" applyNumberFormat="1" applyFont="1" applyFill="1" applyBorder="1" applyAlignment="1">
      <alignment/>
    </xf>
    <xf numFmtId="0" fontId="11" fillId="0" borderId="27" xfId="0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center" vertical="center"/>
      <protection/>
    </xf>
    <xf numFmtId="0" fontId="8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6" fontId="26" fillId="0" borderId="20" xfId="45" applyNumberFormat="1" applyFont="1" applyFill="1" applyBorder="1" applyAlignment="1">
      <alignment horizontal="center"/>
      <protection/>
    </xf>
    <xf numFmtId="166" fontId="26" fillId="0" borderId="17" xfId="45" applyNumberFormat="1" applyFont="1" applyFill="1" applyBorder="1" applyAlignment="1">
      <alignment horizontal="center"/>
      <protection/>
    </xf>
    <xf numFmtId="0" fontId="27" fillId="0" borderId="21" xfId="45" applyFont="1" applyFill="1" applyBorder="1" applyAlignment="1">
      <alignment horizontal="left" vertical="center"/>
      <protection/>
    </xf>
    <xf numFmtId="166" fontId="26" fillId="0" borderId="33" xfId="45" applyNumberFormat="1" applyFont="1" applyFill="1" applyBorder="1" applyAlignment="1">
      <alignment horizontal="center"/>
      <protection/>
    </xf>
    <xf numFmtId="0" fontId="20" fillId="0" borderId="21" xfId="45" applyFont="1" applyFill="1" applyBorder="1" applyAlignment="1">
      <alignment horizontal="center" vertical="center"/>
      <protection/>
    </xf>
    <xf numFmtId="0" fontId="20" fillId="0" borderId="16" xfId="45" applyFont="1" applyFill="1" applyBorder="1" applyAlignment="1">
      <alignment horizontal="center" vertical="center"/>
      <protection/>
    </xf>
    <xf numFmtId="0" fontId="20" fillId="0" borderId="12" xfId="45" applyFont="1" applyFill="1" applyBorder="1" applyAlignment="1">
      <alignment horizontal="center" vertical="center"/>
      <protection/>
    </xf>
    <xf numFmtId="0" fontId="2" fillId="36" borderId="24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48" fillId="36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9" fillId="36" borderId="22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0" xfId="45" applyFont="1" applyBorder="1" applyAlignment="1">
      <alignment wrapText="1"/>
      <protection/>
    </xf>
    <xf numFmtId="0" fontId="29" fillId="0" borderId="0" xfId="45" applyFont="1" applyAlignment="1">
      <alignment horizontal="right"/>
      <protection/>
    </xf>
    <xf numFmtId="0" fontId="23" fillId="0" borderId="0" xfId="0" applyFont="1" applyAlignment="1">
      <alignment horizontal="right"/>
    </xf>
    <xf numFmtId="0" fontId="22" fillId="0" borderId="0" xfId="45" applyFont="1" applyBorder="1" applyAlignment="1">
      <alignment horizontal="left" vertical="top" wrapText="1" shrinkToFit="1"/>
      <protection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 shrinkToFit="1"/>
    </xf>
    <xf numFmtId="0" fontId="0" fillId="0" borderId="0" xfId="0" applyBorder="1" applyAlignment="1">
      <alignment/>
    </xf>
    <xf numFmtId="0" fontId="15" fillId="33" borderId="16" xfId="0" applyNumberFormat="1" applyFont="1" applyFill="1" applyBorder="1" applyAlignment="1">
      <alignment/>
    </xf>
    <xf numFmtId="0" fontId="64" fillId="33" borderId="17" xfId="0" applyNumberFormat="1" applyFont="1" applyFill="1" applyBorder="1" applyAlignment="1">
      <alignment/>
    </xf>
    <xf numFmtId="0" fontId="64" fillId="33" borderId="17" xfId="0" applyFont="1" applyFill="1" applyBorder="1" applyAlignment="1">
      <alignment horizontal="center"/>
    </xf>
    <xf numFmtId="0" fontId="90" fillId="33" borderId="16" xfId="0" applyNumberFormat="1" applyFont="1" applyFill="1" applyBorder="1" applyAlignment="1">
      <alignment/>
    </xf>
    <xf numFmtId="1" fontId="29" fillId="0" borderId="0" xfId="45" applyNumberFormat="1" applyFont="1" applyAlignment="1">
      <alignment horizontal="center"/>
      <protection/>
    </xf>
    <xf numFmtId="0" fontId="27" fillId="0" borderId="12" xfId="45" applyFont="1" applyFill="1" applyBorder="1" applyAlignment="1">
      <alignment horizontal="left" vertical="center"/>
      <protection/>
    </xf>
    <xf numFmtId="0" fontId="19" fillId="36" borderId="24" xfId="45" applyFont="1" applyFill="1" applyBorder="1" applyAlignment="1">
      <alignment horizontal="left" vertical="center"/>
      <protection/>
    </xf>
    <xf numFmtId="0" fontId="25" fillId="0" borderId="20" xfId="45" applyFont="1" applyFill="1" applyBorder="1" applyAlignment="1">
      <alignment horizontal="left" vertical="center"/>
      <protection/>
    </xf>
    <xf numFmtId="0" fontId="27" fillId="0" borderId="20" xfId="45" applyFont="1" applyFill="1" applyBorder="1" applyAlignment="1">
      <alignment horizontal="left" vertical="center"/>
      <protection/>
    </xf>
    <xf numFmtId="0" fontId="27" fillId="0" borderId="33" xfId="45" applyFont="1" applyFill="1" applyBorder="1" applyAlignment="1">
      <alignment horizontal="left" vertical="center"/>
      <protection/>
    </xf>
    <xf numFmtId="0" fontId="20" fillId="0" borderId="35" xfId="45" applyFont="1" applyFill="1" applyBorder="1" applyAlignment="1">
      <alignment horizontal="center" vertical="center"/>
      <protection/>
    </xf>
    <xf numFmtId="0" fontId="27" fillId="0" borderId="17" xfId="45" applyFont="1" applyFill="1" applyBorder="1" applyAlignment="1">
      <alignment horizontal="left" vertical="center"/>
      <protection/>
    </xf>
    <xf numFmtId="166" fontId="26" fillId="0" borderId="20" xfId="45" applyNumberFormat="1" applyFont="1" applyFill="1" applyBorder="1" applyAlignment="1">
      <alignment horizontal="center" vertical="center"/>
      <protection/>
    </xf>
    <xf numFmtId="0" fontId="20" fillId="41" borderId="21" xfId="45" applyFont="1" applyFill="1" applyBorder="1" applyAlignment="1">
      <alignment horizontal="center" vertical="center"/>
      <protection/>
    </xf>
    <xf numFmtId="0" fontId="27" fillId="41" borderId="20" xfId="45" applyFont="1" applyFill="1" applyBorder="1" applyAlignment="1">
      <alignment horizontal="left" vertical="center"/>
      <protection/>
    </xf>
    <xf numFmtId="166" fontId="12" fillId="41" borderId="20" xfId="45" applyNumberFormat="1" applyFont="1" applyFill="1" applyBorder="1" applyAlignment="1">
      <alignment horizontal="center"/>
      <protection/>
    </xf>
    <xf numFmtId="0" fontId="20" fillId="41" borderId="16" xfId="45" applyFont="1" applyFill="1" applyBorder="1" applyAlignment="1">
      <alignment horizontal="center" vertical="center"/>
      <protection/>
    </xf>
    <xf numFmtId="0" fontId="27" fillId="41" borderId="17" xfId="45" applyFont="1" applyFill="1" applyBorder="1" applyAlignment="1">
      <alignment horizontal="left" vertical="center"/>
      <protection/>
    </xf>
    <xf numFmtId="166" fontId="12" fillId="41" borderId="17" xfId="45" applyNumberFormat="1" applyFont="1" applyFill="1" applyBorder="1" applyAlignment="1">
      <alignment horizontal="center"/>
      <protection/>
    </xf>
    <xf numFmtId="0" fontId="20" fillId="41" borderId="12" xfId="45" applyFont="1" applyFill="1" applyBorder="1" applyAlignment="1">
      <alignment horizontal="center" vertical="center"/>
      <protection/>
    </xf>
    <xf numFmtId="0" fontId="27" fillId="41" borderId="32" xfId="45" applyFont="1" applyFill="1" applyBorder="1" applyAlignment="1">
      <alignment horizontal="left" vertical="center"/>
      <protection/>
    </xf>
    <xf numFmtId="166" fontId="12" fillId="41" borderId="32" xfId="45" applyNumberFormat="1" applyFont="1" applyFill="1" applyBorder="1" applyAlignment="1">
      <alignment horizontal="center"/>
      <protection/>
    </xf>
    <xf numFmtId="166" fontId="26" fillId="0" borderId="17" xfId="45" applyNumberFormat="1" applyFont="1" applyFill="1" applyBorder="1" applyAlignment="1">
      <alignment horizontal="center" vertical="center"/>
      <protection/>
    </xf>
    <xf numFmtId="0" fontId="20" fillId="36" borderId="22" xfId="45" applyFont="1" applyFill="1" applyBorder="1" applyAlignment="1">
      <alignment horizontal="center" vertical="center"/>
      <protection/>
    </xf>
    <xf numFmtId="0" fontId="25" fillId="42" borderId="20" xfId="45" applyFont="1" applyFill="1" applyBorder="1" applyAlignment="1">
      <alignment horizontal="left" vertical="center"/>
      <protection/>
    </xf>
    <xf numFmtId="0" fontId="25" fillId="42" borderId="17" xfId="45" applyFont="1" applyFill="1" applyBorder="1" applyAlignment="1">
      <alignment horizontal="left" vertical="center"/>
      <protection/>
    </xf>
    <xf numFmtId="0" fontId="43" fillId="42" borderId="20" xfId="45" applyFont="1" applyFill="1" applyBorder="1" applyAlignment="1">
      <alignment horizontal="left" vertical="center"/>
      <protection/>
    </xf>
    <xf numFmtId="166" fontId="44" fillId="42" borderId="20" xfId="45" applyNumberFormat="1" applyFont="1" applyFill="1" applyBorder="1" applyAlignment="1">
      <alignment horizontal="center" vertical="center"/>
      <protection/>
    </xf>
    <xf numFmtId="0" fontId="43" fillId="42" borderId="17" xfId="45" applyFont="1" applyFill="1" applyBorder="1" applyAlignment="1">
      <alignment horizontal="left" vertical="center"/>
      <protection/>
    </xf>
    <xf numFmtId="166" fontId="44" fillId="42" borderId="17" xfId="45" applyNumberFormat="1" applyFont="1" applyFill="1" applyBorder="1" applyAlignment="1">
      <alignment horizontal="center" vertical="center"/>
      <protection/>
    </xf>
    <xf numFmtId="0" fontId="27" fillId="42" borderId="27" xfId="45" applyFont="1" applyFill="1" applyBorder="1" applyAlignment="1">
      <alignment horizontal="left" vertical="center"/>
      <protection/>
    </xf>
    <xf numFmtId="166" fontId="44" fillId="42" borderId="33" xfId="45" applyNumberFormat="1" applyFont="1" applyFill="1" applyBorder="1" applyAlignment="1">
      <alignment horizontal="center" vertical="center"/>
      <protection/>
    </xf>
    <xf numFmtId="166" fontId="44" fillId="42" borderId="17" xfId="45" applyNumberFormat="1" applyFont="1" applyFill="1" applyBorder="1" applyAlignment="1">
      <alignment horizontal="center"/>
      <protection/>
    </xf>
    <xf numFmtId="0" fontId="43" fillId="42" borderId="33" xfId="45" applyFont="1" applyFill="1" applyBorder="1" applyAlignment="1">
      <alignment horizontal="left" vertical="center"/>
      <protection/>
    </xf>
    <xf numFmtId="0" fontId="45" fillId="42" borderId="17" xfId="45" applyFont="1" applyFill="1" applyBorder="1" applyAlignment="1">
      <alignment horizontal="left" vertical="center"/>
      <protection/>
    </xf>
    <xf numFmtId="166" fontId="66" fillId="42" borderId="20" xfId="45" applyNumberFormat="1" applyFont="1" applyFill="1" applyBorder="1" applyAlignment="1">
      <alignment horizontal="center" vertical="center"/>
      <protection/>
    </xf>
    <xf numFmtId="166" fontId="66" fillId="42" borderId="17" xfId="45" applyNumberFormat="1" applyFont="1" applyFill="1" applyBorder="1" applyAlignment="1">
      <alignment horizontal="center"/>
      <protection/>
    </xf>
    <xf numFmtId="166" fontId="66" fillId="42" borderId="17" xfId="45" applyNumberFormat="1" applyFont="1" applyFill="1" applyBorder="1" applyAlignment="1">
      <alignment horizontal="center" vertical="center"/>
      <protection/>
    </xf>
    <xf numFmtId="166" fontId="66" fillId="42" borderId="27" xfId="45" applyNumberFormat="1" applyFont="1" applyFill="1" applyBorder="1" applyAlignment="1">
      <alignment horizontal="center" vertical="center"/>
      <protection/>
    </xf>
    <xf numFmtId="0" fontId="89" fillId="43" borderId="22" xfId="0" applyFont="1" applyFill="1" applyBorder="1" applyAlignment="1">
      <alignment/>
    </xf>
    <xf numFmtId="0" fontId="0" fillId="43" borderId="24" xfId="0" applyFill="1" applyBorder="1" applyAlignment="1">
      <alignment horizontal="center"/>
    </xf>
    <xf numFmtId="0" fontId="0" fillId="43" borderId="23" xfId="0" applyFill="1" applyBorder="1" applyAlignment="1">
      <alignment horizontal="center"/>
    </xf>
    <xf numFmtId="0" fontId="20" fillId="43" borderId="16" xfId="45" applyFont="1" applyFill="1" applyBorder="1" applyAlignment="1">
      <alignment horizontal="center" vertical="center"/>
      <protection/>
    </xf>
    <xf numFmtId="0" fontId="19" fillId="43" borderId="17" xfId="45" applyFont="1" applyFill="1" applyBorder="1" applyAlignment="1">
      <alignment horizontal="left" vertical="center"/>
      <protection/>
    </xf>
    <xf numFmtId="166" fontId="9" fillId="43" borderId="17" xfId="45" applyNumberFormat="1" applyFont="1" applyFill="1" applyBorder="1" applyAlignment="1">
      <alignment horizontal="center" vertical="center"/>
      <protection/>
    </xf>
    <xf numFmtId="0" fontId="20" fillId="44" borderId="12" xfId="45" applyFont="1" applyFill="1" applyBorder="1" applyAlignment="1">
      <alignment horizontal="center" vertical="center"/>
      <protection/>
    </xf>
    <xf numFmtId="0" fontId="19" fillId="44" borderId="27" xfId="45" applyFont="1" applyFill="1" applyBorder="1" applyAlignment="1">
      <alignment horizontal="left" vertical="center"/>
      <protection/>
    </xf>
    <xf numFmtId="166" fontId="9" fillId="44" borderId="27" xfId="45" applyNumberFormat="1" applyFont="1" applyFill="1" applyBorder="1" applyAlignment="1">
      <alignment horizontal="center" vertical="center"/>
      <protection/>
    </xf>
    <xf numFmtId="0" fontId="91" fillId="33" borderId="16" xfId="0" applyFont="1" applyFill="1" applyBorder="1" applyAlignment="1">
      <alignment/>
    </xf>
    <xf numFmtId="0" fontId="91" fillId="33" borderId="22" xfId="0" applyFont="1" applyFill="1" applyBorder="1" applyAlignment="1">
      <alignment/>
    </xf>
    <xf numFmtId="0" fontId="89" fillId="44" borderId="29" xfId="0" applyFont="1" applyFill="1" applyBorder="1" applyAlignment="1">
      <alignment/>
    </xf>
    <xf numFmtId="0" fontId="0" fillId="44" borderId="30" xfId="0" applyFill="1" applyBorder="1" applyAlignment="1">
      <alignment horizontal="center"/>
    </xf>
    <xf numFmtId="0" fontId="0" fillId="44" borderId="36" xfId="0" applyFill="1" applyBorder="1" applyAlignment="1">
      <alignment horizontal="center"/>
    </xf>
    <xf numFmtId="0" fontId="3" fillId="43" borderId="37" xfId="0" applyFont="1" applyFill="1" applyBorder="1" applyAlignment="1">
      <alignment/>
    </xf>
    <xf numFmtId="0" fontId="3" fillId="44" borderId="38" xfId="0" applyFont="1" applyFill="1" applyBorder="1" applyAlignment="1">
      <alignment/>
    </xf>
    <xf numFmtId="0" fontId="34" fillId="45" borderId="10" xfId="0" applyFont="1" applyFill="1" applyBorder="1" applyAlignment="1">
      <alignment horizontal="center"/>
    </xf>
    <xf numFmtId="0" fontId="34" fillId="46" borderId="39" xfId="0" applyFont="1" applyFill="1" applyBorder="1" applyAlignment="1">
      <alignment horizontal="center"/>
    </xf>
    <xf numFmtId="0" fontId="34" fillId="44" borderId="29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" fillId="36" borderId="37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2" xfId="0" applyFont="1" applyFill="1" applyBorder="1" applyAlignment="1">
      <alignment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91" fillId="33" borderId="15" xfId="0" applyFont="1" applyFill="1" applyBorder="1" applyAlignment="1">
      <alignment/>
    </xf>
    <xf numFmtId="0" fontId="0" fillId="33" borderId="47" xfId="0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43" borderId="24" xfId="0" applyFont="1" applyFill="1" applyBorder="1" applyAlignment="1">
      <alignment horizontal="center"/>
    </xf>
    <xf numFmtId="0" fontId="2" fillId="44" borderId="3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8" fillId="43" borderId="22" xfId="0" applyFont="1" applyFill="1" applyBorder="1" applyAlignment="1">
      <alignment horizontal="center"/>
    </xf>
    <xf numFmtId="0" fontId="48" fillId="44" borderId="29" xfId="0" applyFont="1" applyFill="1" applyBorder="1" applyAlignment="1">
      <alignment horizontal="center"/>
    </xf>
    <xf numFmtId="0" fontId="64" fillId="33" borderId="22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10" fontId="12" fillId="33" borderId="22" xfId="46" applyNumberFormat="1" applyFont="1" applyFill="1" applyBorder="1" applyAlignment="1">
      <alignment horizontal="center"/>
      <protection/>
    </xf>
    <xf numFmtId="10" fontId="31" fillId="43" borderId="16" xfId="46" applyNumberFormat="1" applyFont="1" applyFill="1" applyBorder="1" applyAlignment="1">
      <alignment horizontal="center"/>
      <protection/>
    </xf>
    <xf numFmtId="10" fontId="40" fillId="42" borderId="21" xfId="46" applyNumberFormat="1" applyFont="1" applyFill="1" applyBorder="1" applyAlignment="1">
      <alignment horizontal="center"/>
      <protection/>
    </xf>
    <xf numFmtId="10" fontId="40" fillId="42" borderId="16" xfId="46" applyNumberFormat="1" applyFont="1" applyFill="1" applyBorder="1" applyAlignment="1">
      <alignment horizontal="center"/>
      <protection/>
    </xf>
    <xf numFmtId="10" fontId="40" fillId="42" borderId="15" xfId="46" applyNumberFormat="1" applyFont="1" applyFill="1" applyBorder="1" applyAlignment="1">
      <alignment horizontal="center"/>
      <protection/>
    </xf>
    <xf numFmtId="10" fontId="12" fillId="33" borderId="16" xfId="46" applyNumberFormat="1" applyFont="1" applyFill="1" applyBorder="1" applyAlignment="1">
      <alignment horizontal="center"/>
      <protection/>
    </xf>
    <xf numFmtId="10" fontId="41" fillId="47" borderId="12" xfId="46" applyNumberFormat="1" applyFont="1" applyFill="1" applyBorder="1" applyAlignment="1">
      <alignment horizontal="center"/>
      <protection/>
    </xf>
    <xf numFmtId="10" fontId="65" fillId="44" borderId="21" xfId="46" applyNumberFormat="1" applyFont="1" applyFill="1" applyBorder="1" applyAlignment="1">
      <alignment horizontal="center"/>
      <protection/>
    </xf>
    <xf numFmtId="10" fontId="65" fillId="44" borderId="16" xfId="46" applyNumberFormat="1" applyFont="1" applyFill="1" applyBorder="1" applyAlignment="1">
      <alignment horizontal="center"/>
      <protection/>
    </xf>
    <xf numFmtId="10" fontId="65" fillId="44" borderId="12" xfId="46" applyNumberFormat="1" applyFont="1" applyFill="1" applyBorder="1" applyAlignment="1">
      <alignment horizontal="center"/>
      <protection/>
    </xf>
    <xf numFmtId="10" fontId="41" fillId="47" borderId="22" xfId="46" applyNumberFormat="1" applyFont="1" applyFill="1" applyBorder="1" applyAlignment="1">
      <alignment horizontal="center"/>
      <protection/>
    </xf>
    <xf numFmtId="10" fontId="41" fillId="47" borderId="16" xfId="46" applyNumberFormat="1" applyFont="1" applyFill="1" applyBorder="1" applyAlignment="1">
      <alignment horizontal="center"/>
      <protection/>
    </xf>
    <xf numFmtId="10" fontId="12" fillId="33" borderId="12" xfId="46" applyNumberFormat="1" applyFont="1" applyFill="1" applyBorder="1" applyAlignment="1">
      <alignment horizontal="center"/>
      <protection/>
    </xf>
    <xf numFmtId="0" fontId="18" fillId="38" borderId="36" xfId="46" applyFont="1" applyFill="1" applyBorder="1">
      <alignment/>
      <protection/>
    </xf>
    <xf numFmtId="0" fontId="20" fillId="36" borderId="23" xfId="46" applyFont="1" applyFill="1" applyBorder="1" applyAlignment="1">
      <alignment horizontal="center"/>
      <protection/>
    </xf>
    <xf numFmtId="0" fontId="20" fillId="43" borderId="13" xfId="46" applyFont="1" applyFill="1" applyBorder="1" applyAlignment="1">
      <alignment horizontal="center"/>
      <protection/>
    </xf>
    <xf numFmtId="0" fontId="20" fillId="40" borderId="14" xfId="46" applyFont="1" applyFill="1" applyBorder="1" applyAlignment="1">
      <alignment horizontal="center"/>
      <protection/>
    </xf>
    <xf numFmtId="0" fontId="20" fillId="0" borderId="14" xfId="46" applyFont="1" applyFill="1" applyBorder="1" applyAlignment="1">
      <alignment horizontal="center"/>
      <protection/>
    </xf>
    <xf numFmtId="0" fontId="34" fillId="36" borderId="22" xfId="45" applyFont="1" applyFill="1" applyBorder="1">
      <alignment/>
      <protection/>
    </xf>
    <xf numFmtId="0" fontId="34" fillId="43" borderId="16" xfId="45" applyFont="1" applyFill="1" applyBorder="1">
      <alignment/>
      <protection/>
    </xf>
    <xf numFmtId="0" fontId="34" fillId="40" borderId="15" xfId="45" applyFont="1" applyFill="1" applyBorder="1">
      <alignment/>
      <protection/>
    </xf>
    <xf numFmtId="0" fontId="27" fillId="0" borderId="21" xfId="45" applyFont="1" applyFill="1" applyBorder="1">
      <alignment/>
      <protection/>
    </xf>
    <xf numFmtId="0" fontId="27" fillId="0" borderId="15" xfId="45" applyFont="1" applyFill="1" applyBorder="1">
      <alignment/>
      <protection/>
    </xf>
    <xf numFmtId="0" fontId="27" fillId="0" borderId="16" xfId="45" applyFont="1" applyFill="1" applyBorder="1" applyAlignment="1">
      <alignment horizontal="left" vertical="center"/>
      <protection/>
    </xf>
    <xf numFmtId="0" fontId="92" fillId="0" borderId="22" xfId="0" applyFont="1" applyBorder="1" applyAlignment="1">
      <alignment/>
    </xf>
    <xf numFmtId="0" fontId="92" fillId="0" borderId="16" xfId="0" applyFont="1" applyBorder="1" applyAlignment="1">
      <alignment/>
    </xf>
    <xf numFmtId="49" fontId="92" fillId="0" borderId="12" xfId="0" applyNumberFormat="1" applyFont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běr 2011.5" xfId="45"/>
    <cellStyle name="normální_Sběr 2011.5_Kaštany 2015.8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1.140625" style="0" bestFit="1" customWidth="1"/>
    <col min="6" max="6" width="3.57421875" style="0" bestFit="1" customWidth="1"/>
  </cols>
  <sheetData>
    <row r="1" ht="15.75">
      <c r="A1" s="2" t="s">
        <v>0</v>
      </c>
    </row>
    <row r="2" s="42" customFormat="1" ht="11.25">
      <c r="A2" s="41" t="s">
        <v>1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147" t="s">
        <v>4</v>
      </c>
      <c r="C4" s="150">
        <v>54</v>
      </c>
      <c r="D4" s="152"/>
      <c r="E4" s="35">
        <f aca="true" t="shared" si="0" ref="E4:E30">SUM(C4:D4)</f>
        <v>54</v>
      </c>
      <c r="F4" s="34" t="s">
        <v>854</v>
      </c>
    </row>
    <row r="5" spans="1:6" ht="15.75">
      <c r="A5" s="33">
        <v>2</v>
      </c>
      <c r="B5" s="55" t="s">
        <v>18</v>
      </c>
      <c r="C5" s="26">
        <v>1.7</v>
      </c>
      <c r="D5" s="25">
        <v>47.43</v>
      </c>
      <c r="E5" s="25">
        <f t="shared" si="0"/>
        <v>49.13</v>
      </c>
      <c r="F5" s="13" t="s">
        <v>854</v>
      </c>
    </row>
    <row r="6" spans="1:6" ht="15.75">
      <c r="A6" s="15">
        <v>3</v>
      </c>
      <c r="B6" s="56" t="s">
        <v>27</v>
      </c>
      <c r="C6" s="20">
        <v>26.8</v>
      </c>
      <c r="D6" s="19">
        <v>21.5</v>
      </c>
      <c r="E6" s="8">
        <f t="shared" si="0"/>
        <v>48.3</v>
      </c>
      <c r="F6" s="13" t="s">
        <v>854</v>
      </c>
    </row>
    <row r="7" spans="1:6" ht="15.75">
      <c r="A7" s="15">
        <v>4</v>
      </c>
      <c r="B7" s="56" t="s">
        <v>23</v>
      </c>
      <c r="C7" s="20"/>
      <c r="D7" s="19">
        <v>22</v>
      </c>
      <c r="E7" s="8">
        <f t="shared" si="0"/>
        <v>22</v>
      </c>
      <c r="F7" s="13" t="s">
        <v>854</v>
      </c>
    </row>
    <row r="8" spans="1:6" ht="15.75">
      <c r="A8" s="15">
        <v>5</v>
      </c>
      <c r="B8" s="56" t="s">
        <v>24</v>
      </c>
      <c r="C8" s="28"/>
      <c r="D8" s="27">
        <v>15.6</v>
      </c>
      <c r="E8" s="8">
        <f t="shared" si="0"/>
        <v>15.6</v>
      </c>
      <c r="F8" s="13" t="s">
        <v>854</v>
      </c>
    </row>
    <row r="9" spans="1:6" ht="15.75">
      <c r="A9" s="15">
        <v>6</v>
      </c>
      <c r="B9" s="56" t="s">
        <v>5</v>
      </c>
      <c r="C9" s="20"/>
      <c r="D9" s="19">
        <v>15</v>
      </c>
      <c r="E9" s="8">
        <f t="shared" si="0"/>
        <v>15</v>
      </c>
      <c r="F9" s="13" t="s">
        <v>854</v>
      </c>
    </row>
    <row r="10" spans="1:6" ht="15.75">
      <c r="A10" s="15">
        <v>7</v>
      </c>
      <c r="B10" s="56" t="s">
        <v>22</v>
      </c>
      <c r="C10" s="20">
        <v>12.4</v>
      </c>
      <c r="D10" s="19"/>
      <c r="E10" s="8">
        <f t="shared" si="0"/>
        <v>12.4</v>
      </c>
      <c r="F10" s="13" t="s">
        <v>854</v>
      </c>
    </row>
    <row r="11" spans="1:6" ht="15.75">
      <c r="A11" s="15">
        <v>8</v>
      </c>
      <c r="B11" s="56" t="s">
        <v>19</v>
      </c>
      <c r="C11" s="20"/>
      <c r="D11" s="19">
        <v>11</v>
      </c>
      <c r="E11" s="8">
        <f t="shared" si="0"/>
        <v>11</v>
      </c>
      <c r="F11" s="13" t="s">
        <v>854</v>
      </c>
    </row>
    <row r="12" spans="1:6" ht="15.75">
      <c r="A12" s="15">
        <v>9</v>
      </c>
      <c r="B12" s="56" t="s">
        <v>16</v>
      </c>
      <c r="C12" s="20"/>
      <c r="D12" s="19">
        <v>7.5</v>
      </c>
      <c r="E12" s="8">
        <f t="shared" si="0"/>
        <v>7.5</v>
      </c>
      <c r="F12" s="13" t="s">
        <v>854</v>
      </c>
    </row>
    <row r="13" spans="1:6" ht="15.75">
      <c r="A13" s="15">
        <v>10</v>
      </c>
      <c r="B13" s="56" t="s">
        <v>21</v>
      </c>
      <c r="C13" s="20"/>
      <c r="D13" s="19">
        <v>7</v>
      </c>
      <c r="E13" s="8">
        <f t="shared" si="0"/>
        <v>7</v>
      </c>
      <c r="F13" s="13" t="s">
        <v>854</v>
      </c>
    </row>
    <row r="14" spans="1:6" ht="15.75">
      <c r="A14" s="15">
        <v>11</v>
      </c>
      <c r="B14" s="56" t="s">
        <v>10</v>
      </c>
      <c r="C14" s="28"/>
      <c r="D14" s="27">
        <v>5</v>
      </c>
      <c r="E14" s="8">
        <f t="shared" si="0"/>
        <v>5</v>
      </c>
      <c r="F14" s="13" t="s">
        <v>854</v>
      </c>
    </row>
    <row r="15" spans="1:6" ht="15.75">
      <c r="A15" s="15">
        <v>12</v>
      </c>
      <c r="B15" s="56" t="s">
        <v>12</v>
      </c>
      <c r="C15" s="20">
        <v>4</v>
      </c>
      <c r="D15" s="19"/>
      <c r="E15" s="8">
        <f t="shared" si="0"/>
        <v>4</v>
      </c>
      <c r="F15" s="13" t="s">
        <v>854</v>
      </c>
    </row>
    <row r="16" spans="1:6" ht="15.75">
      <c r="A16" s="15">
        <v>13</v>
      </c>
      <c r="B16" s="56" t="s">
        <v>15</v>
      </c>
      <c r="C16" s="20">
        <v>3.8</v>
      </c>
      <c r="D16" s="19"/>
      <c r="E16" s="8">
        <f t="shared" si="0"/>
        <v>3.8</v>
      </c>
      <c r="F16" s="13" t="s">
        <v>854</v>
      </c>
    </row>
    <row r="17" spans="1:6" ht="15.75">
      <c r="A17" s="15">
        <v>14</v>
      </c>
      <c r="B17" s="148" t="s">
        <v>2</v>
      </c>
      <c r="C17" s="149"/>
      <c r="D17" s="8"/>
      <c r="E17" s="8">
        <f t="shared" si="0"/>
        <v>0</v>
      </c>
      <c r="F17" s="13" t="s">
        <v>854</v>
      </c>
    </row>
    <row r="18" spans="1:6" ht="15.75">
      <c r="A18" s="15">
        <v>15</v>
      </c>
      <c r="B18" s="56" t="s">
        <v>3</v>
      </c>
      <c r="C18" s="28"/>
      <c r="D18" s="27"/>
      <c r="E18" s="8">
        <f t="shared" si="0"/>
        <v>0</v>
      </c>
      <c r="F18" s="13" t="s">
        <v>854</v>
      </c>
    </row>
    <row r="19" spans="1:6" ht="15.75">
      <c r="A19" s="15">
        <v>16</v>
      </c>
      <c r="B19" s="56" t="s">
        <v>6</v>
      </c>
      <c r="C19" s="151"/>
      <c r="D19" s="153"/>
      <c r="E19" s="8">
        <f t="shared" si="0"/>
        <v>0</v>
      </c>
      <c r="F19" s="13" t="s">
        <v>854</v>
      </c>
    </row>
    <row r="20" spans="1:6" ht="15.75">
      <c r="A20" s="15">
        <v>17</v>
      </c>
      <c r="B20" s="56" t="s">
        <v>7</v>
      </c>
      <c r="C20" s="28"/>
      <c r="D20" s="27"/>
      <c r="E20" s="8">
        <f t="shared" si="0"/>
        <v>0</v>
      </c>
      <c r="F20" s="13" t="s">
        <v>854</v>
      </c>
    </row>
    <row r="21" spans="1:6" ht="15.75">
      <c r="A21" s="15">
        <v>18</v>
      </c>
      <c r="B21" s="56" t="s">
        <v>8</v>
      </c>
      <c r="C21" s="20"/>
      <c r="D21" s="19"/>
      <c r="E21" s="8">
        <f t="shared" si="0"/>
        <v>0</v>
      </c>
      <c r="F21" s="13" t="s">
        <v>854</v>
      </c>
    </row>
    <row r="22" spans="1:6" ht="15.75">
      <c r="A22" s="15">
        <v>19</v>
      </c>
      <c r="B22" s="56" t="s">
        <v>9</v>
      </c>
      <c r="C22" s="20"/>
      <c r="D22" s="19"/>
      <c r="E22" s="8">
        <f t="shared" si="0"/>
        <v>0</v>
      </c>
      <c r="F22" s="13" t="s">
        <v>854</v>
      </c>
    </row>
    <row r="23" spans="1:6" ht="15.75">
      <c r="A23" s="15">
        <v>20</v>
      </c>
      <c r="B23" s="56" t="s">
        <v>11</v>
      </c>
      <c r="C23" s="20"/>
      <c r="D23" s="19"/>
      <c r="E23" s="8">
        <f t="shared" si="0"/>
        <v>0</v>
      </c>
      <c r="F23" s="13" t="s">
        <v>854</v>
      </c>
    </row>
    <row r="24" spans="1:6" ht="15.75">
      <c r="A24" s="15">
        <v>21</v>
      </c>
      <c r="B24" s="56" t="s">
        <v>13</v>
      </c>
      <c r="C24" s="20"/>
      <c r="D24" s="19"/>
      <c r="E24" s="8">
        <f t="shared" si="0"/>
        <v>0</v>
      </c>
      <c r="F24" s="13" t="s">
        <v>854</v>
      </c>
    </row>
    <row r="25" spans="1:6" ht="15.75">
      <c r="A25" s="15">
        <v>22</v>
      </c>
      <c r="B25" s="56" t="s">
        <v>14</v>
      </c>
      <c r="C25" s="20"/>
      <c r="D25" s="19"/>
      <c r="E25" s="8">
        <f t="shared" si="0"/>
        <v>0</v>
      </c>
      <c r="F25" s="13" t="s">
        <v>854</v>
      </c>
    </row>
    <row r="26" spans="1:6" ht="15.75">
      <c r="A26" s="15">
        <v>23</v>
      </c>
      <c r="B26" s="56" t="s">
        <v>17</v>
      </c>
      <c r="C26" s="20"/>
      <c r="D26" s="19"/>
      <c r="E26" s="8">
        <f t="shared" si="0"/>
        <v>0</v>
      </c>
      <c r="F26" s="13" t="s">
        <v>854</v>
      </c>
    </row>
    <row r="27" spans="1:6" ht="15.75">
      <c r="A27" s="15">
        <v>24</v>
      </c>
      <c r="B27" s="56" t="s">
        <v>20</v>
      </c>
      <c r="C27" s="23"/>
      <c r="D27" s="22"/>
      <c r="E27" s="8">
        <f t="shared" si="0"/>
        <v>0</v>
      </c>
      <c r="F27" s="13" t="s">
        <v>854</v>
      </c>
    </row>
    <row r="28" spans="1:6" ht="15.75">
      <c r="A28" s="15">
        <v>25</v>
      </c>
      <c r="B28" s="56" t="s">
        <v>25</v>
      </c>
      <c r="C28" s="20"/>
      <c r="D28" s="19"/>
      <c r="E28" s="8">
        <f t="shared" si="0"/>
        <v>0</v>
      </c>
      <c r="F28" s="13" t="s">
        <v>854</v>
      </c>
    </row>
    <row r="29" spans="1:6" ht="15.75">
      <c r="A29" s="15">
        <v>26</v>
      </c>
      <c r="B29" s="56" t="s">
        <v>26</v>
      </c>
      <c r="C29" s="20"/>
      <c r="D29" s="19"/>
      <c r="E29" s="8">
        <f t="shared" si="0"/>
        <v>0</v>
      </c>
      <c r="F29" s="13" t="s">
        <v>854</v>
      </c>
    </row>
    <row r="30" spans="1:7" ht="16.5" thickBot="1">
      <c r="A30" s="12">
        <v>27</v>
      </c>
      <c r="B30" s="57" t="s">
        <v>28</v>
      </c>
      <c r="C30" s="45"/>
      <c r="D30" s="46"/>
      <c r="E30" s="47">
        <f t="shared" si="0"/>
        <v>0</v>
      </c>
      <c r="F30" s="7" t="s">
        <v>854</v>
      </c>
      <c r="G30" s="24">
        <f>13/27</f>
        <v>0.48148148148148145</v>
      </c>
    </row>
    <row r="31" spans="3:5" ht="15.75" thickBot="1">
      <c r="C31" s="43">
        <f>SUM(C4:C30)</f>
        <v>102.7</v>
      </c>
      <c r="D31" s="43">
        <f>SUM(D4:D30)</f>
        <v>152.03</v>
      </c>
      <c r="E31" s="44">
        <f>SUM(E4:E30)</f>
        <v>254.73000000000002</v>
      </c>
    </row>
    <row r="32" spans="3:5" ht="15.75" thickBot="1">
      <c r="C32" s="4"/>
      <c r="D32" s="4"/>
      <c r="E32" s="3">
        <f>SUM(C31:D31)</f>
        <v>254.73000000000002</v>
      </c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4.421875" style="0" customWidth="1"/>
    <col min="6" max="6" width="3.421875" style="0" bestFit="1" customWidth="1"/>
  </cols>
  <sheetData>
    <row r="1" ht="15.75">
      <c r="A1" s="2" t="s">
        <v>234</v>
      </c>
    </row>
    <row r="2" s="42" customFormat="1" ht="11.25">
      <c r="A2" s="41" t="s">
        <v>235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48">
        <v>1</v>
      </c>
      <c r="B4" s="52" t="s">
        <v>237</v>
      </c>
      <c r="C4" s="150"/>
      <c r="D4" s="152">
        <v>22</v>
      </c>
      <c r="E4" s="35">
        <f aca="true" t="shared" si="0" ref="E4:E25">SUM(C4:D4)</f>
        <v>22</v>
      </c>
      <c r="F4" s="34" t="s">
        <v>862</v>
      </c>
    </row>
    <row r="5" spans="1:6" ht="15.75">
      <c r="A5" s="49">
        <v>2</v>
      </c>
      <c r="B5" s="53" t="s">
        <v>250</v>
      </c>
      <c r="C5" s="28"/>
      <c r="D5" s="27">
        <v>20</v>
      </c>
      <c r="E5" s="25">
        <f t="shared" si="0"/>
        <v>20</v>
      </c>
      <c r="F5" s="13" t="s">
        <v>862</v>
      </c>
    </row>
    <row r="6" spans="1:6" ht="15.75">
      <c r="A6" s="50">
        <v>3</v>
      </c>
      <c r="B6" s="53" t="s">
        <v>248</v>
      </c>
      <c r="C6" s="20">
        <v>5.1</v>
      </c>
      <c r="D6" s="19">
        <v>13.2</v>
      </c>
      <c r="E6" s="8">
        <f t="shared" si="0"/>
        <v>18.299999999999997</v>
      </c>
      <c r="F6" s="13" t="s">
        <v>862</v>
      </c>
    </row>
    <row r="7" spans="1:6" ht="15.75">
      <c r="A7" s="50">
        <v>4</v>
      </c>
      <c r="B7" s="53" t="s">
        <v>253</v>
      </c>
      <c r="C7" s="20"/>
      <c r="D7" s="19">
        <v>16.5</v>
      </c>
      <c r="E7" s="8">
        <f t="shared" si="0"/>
        <v>16.5</v>
      </c>
      <c r="F7" s="13" t="s">
        <v>862</v>
      </c>
    </row>
    <row r="8" spans="1:6" ht="15.75">
      <c r="A8" s="50">
        <v>5</v>
      </c>
      <c r="B8" s="53" t="s">
        <v>246</v>
      </c>
      <c r="C8" s="28">
        <v>3</v>
      </c>
      <c r="D8" s="27">
        <v>9</v>
      </c>
      <c r="E8" s="8">
        <f t="shared" si="0"/>
        <v>12</v>
      </c>
      <c r="F8" s="13" t="s">
        <v>862</v>
      </c>
    </row>
    <row r="9" spans="1:6" ht="15.75">
      <c r="A9" s="50">
        <v>6</v>
      </c>
      <c r="B9" s="53" t="s">
        <v>238</v>
      </c>
      <c r="C9" s="20"/>
      <c r="D9" s="19">
        <v>10.5</v>
      </c>
      <c r="E9" s="8">
        <f t="shared" si="0"/>
        <v>10.5</v>
      </c>
      <c r="F9" s="13" t="s">
        <v>862</v>
      </c>
    </row>
    <row r="10" spans="1:6" ht="15.75">
      <c r="A10" s="50">
        <v>7</v>
      </c>
      <c r="B10" s="53" t="s">
        <v>243</v>
      </c>
      <c r="C10" s="20"/>
      <c r="D10" s="19">
        <v>7.5</v>
      </c>
      <c r="E10" s="8">
        <f t="shared" si="0"/>
        <v>7.5</v>
      </c>
      <c r="F10" s="13" t="s">
        <v>862</v>
      </c>
    </row>
    <row r="11" spans="1:6" ht="15.75">
      <c r="A11" s="50">
        <v>8</v>
      </c>
      <c r="B11" s="53" t="s">
        <v>236</v>
      </c>
      <c r="C11" s="149"/>
      <c r="D11" s="8"/>
      <c r="E11" s="8">
        <f t="shared" si="0"/>
        <v>0</v>
      </c>
      <c r="F11" s="13" t="s">
        <v>862</v>
      </c>
    </row>
    <row r="12" spans="1:6" ht="15.75">
      <c r="A12" s="50">
        <v>9</v>
      </c>
      <c r="B12" s="53" t="s">
        <v>239</v>
      </c>
      <c r="C12" s="20"/>
      <c r="D12" s="19"/>
      <c r="E12" s="8">
        <f t="shared" si="0"/>
        <v>0</v>
      </c>
      <c r="F12" s="13" t="s">
        <v>862</v>
      </c>
    </row>
    <row r="13" spans="1:6" ht="15.75">
      <c r="A13" s="50">
        <v>10</v>
      </c>
      <c r="B13" s="53" t="s">
        <v>240</v>
      </c>
      <c r="C13" s="151"/>
      <c r="D13" s="153"/>
      <c r="E13" s="8">
        <f t="shared" si="0"/>
        <v>0</v>
      </c>
      <c r="F13" s="13" t="s">
        <v>862</v>
      </c>
    </row>
    <row r="14" spans="1:6" ht="15.75">
      <c r="A14" s="50">
        <v>11</v>
      </c>
      <c r="B14" s="53" t="s">
        <v>241</v>
      </c>
      <c r="C14" s="28"/>
      <c r="D14" s="27"/>
      <c r="E14" s="8">
        <f t="shared" si="0"/>
        <v>0</v>
      </c>
      <c r="F14" s="13" t="s">
        <v>862</v>
      </c>
    </row>
    <row r="15" spans="1:6" ht="15.75">
      <c r="A15" s="50">
        <v>12</v>
      </c>
      <c r="B15" s="53" t="s">
        <v>242</v>
      </c>
      <c r="C15" s="20"/>
      <c r="D15" s="19"/>
      <c r="E15" s="8">
        <f t="shared" si="0"/>
        <v>0</v>
      </c>
      <c r="F15" s="13" t="s">
        <v>862</v>
      </c>
    </row>
    <row r="16" spans="1:6" ht="15.75">
      <c r="A16" s="50">
        <v>13</v>
      </c>
      <c r="B16" s="53" t="s">
        <v>244</v>
      </c>
      <c r="C16" s="20"/>
      <c r="D16" s="19"/>
      <c r="E16" s="8">
        <f t="shared" si="0"/>
        <v>0</v>
      </c>
      <c r="F16" s="13" t="s">
        <v>862</v>
      </c>
    </row>
    <row r="17" spans="1:6" ht="15.75">
      <c r="A17" s="50">
        <v>14</v>
      </c>
      <c r="B17" s="53" t="s">
        <v>245</v>
      </c>
      <c r="C17" s="20"/>
      <c r="D17" s="19"/>
      <c r="E17" s="8">
        <f t="shared" si="0"/>
        <v>0</v>
      </c>
      <c r="F17" s="13" t="s">
        <v>862</v>
      </c>
    </row>
    <row r="18" spans="1:6" ht="15.75">
      <c r="A18" s="50">
        <v>15</v>
      </c>
      <c r="B18" s="53" t="s">
        <v>247</v>
      </c>
      <c r="C18" s="28"/>
      <c r="D18" s="27"/>
      <c r="E18" s="8">
        <f t="shared" si="0"/>
        <v>0</v>
      </c>
      <c r="F18" s="13" t="s">
        <v>862</v>
      </c>
    </row>
    <row r="19" spans="1:6" ht="15.75">
      <c r="A19" s="50">
        <v>16</v>
      </c>
      <c r="B19" s="53" t="s">
        <v>249</v>
      </c>
      <c r="C19" s="20"/>
      <c r="D19" s="19"/>
      <c r="E19" s="8">
        <f t="shared" si="0"/>
        <v>0</v>
      </c>
      <c r="F19" s="13" t="s">
        <v>862</v>
      </c>
    </row>
    <row r="20" spans="1:6" ht="15.75">
      <c r="A20" s="50">
        <v>17</v>
      </c>
      <c r="B20" s="53" t="s">
        <v>251</v>
      </c>
      <c r="C20" s="28"/>
      <c r="D20" s="27"/>
      <c r="E20" s="8">
        <f t="shared" si="0"/>
        <v>0</v>
      </c>
      <c r="F20" s="13" t="s">
        <v>862</v>
      </c>
    </row>
    <row r="21" spans="1:6" ht="15.75">
      <c r="A21" s="50">
        <v>18</v>
      </c>
      <c r="B21" s="53" t="s">
        <v>252</v>
      </c>
      <c r="C21" s="149"/>
      <c r="D21" s="8"/>
      <c r="E21" s="8">
        <f t="shared" si="0"/>
        <v>0</v>
      </c>
      <c r="F21" s="13" t="s">
        <v>862</v>
      </c>
    </row>
    <row r="22" spans="1:6" ht="15.75">
      <c r="A22" s="50">
        <v>19</v>
      </c>
      <c r="B22" s="53" t="s">
        <v>254</v>
      </c>
      <c r="C22" s="20"/>
      <c r="D22" s="19"/>
      <c r="E22" s="8">
        <f t="shared" si="0"/>
        <v>0</v>
      </c>
      <c r="F22" s="13" t="s">
        <v>862</v>
      </c>
    </row>
    <row r="23" spans="1:6" ht="15.75">
      <c r="A23" s="50">
        <v>20</v>
      </c>
      <c r="B23" s="53" t="s">
        <v>255</v>
      </c>
      <c r="C23" s="20"/>
      <c r="D23" s="19"/>
      <c r="E23" s="8">
        <f t="shared" si="0"/>
        <v>0</v>
      </c>
      <c r="F23" s="13" t="s">
        <v>862</v>
      </c>
    </row>
    <row r="24" spans="1:6" ht="15.75">
      <c r="A24" s="50">
        <v>21</v>
      </c>
      <c r="B24" s="53" t="s">
        <v>256</v>
      </c>
      <c r="C24" s="20"/>
      <c r="D24" s="19"/>
      <c r="E24" s="8">
        <f t="shared" si="0"/>
        <v>0</v>
      </c>
      <c r="F24" s="13" t="s">
        <v>862</v>
      </c>
    </row>
    <row r="25" spans="1:7" ht="16.5" thickBot="1">
      <c r="A25" s="51">
        <v>22</v>
      </c>
      <c r="B25" s="54" t="s">
        <v>257</v>
      </c>
      <c r="C25" s="45"/>
      <c r="D25" s="46"/>
      <c r="E25" s="47">
        <f t="shared" si="0"/>
        <v>0</v>
      </c>
      <c r="F25" s="7" t="s">
        <v>862</v>
      </c>
      <c r="G25" s="24">
        <f>7/22</f>
        <v>0.3181818181818182</v>
      </c>
    </row>
    <row r="26" spans="3:5" ht="15.75" thickBot="1">
      <c r="C26" s="43">
        <f>SUM(C4:C25)</f>
        <v>8.1</v>
      </c>
      <c r="D26" s="43">
        <f>SUM(D4:D25)</f>
        <v>98.7</v>
      </c>
      <c r="E26" s="44">
        <f>SUM(E4:E25)</f>
        <v>106.8</v>
      </c>
    </row>
    <row r="27" spans="3:5" ht="15.75" thickBot="1">
      <c r="C27" s="4"/>
      <c r="D27" s="4"/>
      <c r="E27" s="3">
        <f>SUM(C26:D26)</f>
        <v>106.8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1.28125" style="0" bestFit="1" customWidth="1"/>
    <col min="6" max="6" width="3.57421875" style="0" bestFit="1" customWidth="1"/>
  </cols>
  <sheetData>
    <row r="1" ht="15.75">
      <c r="A1" s="2" t="s">
        <v>258</v>
      </c>
    </row>
    <row r="2" s="42" customFormat="1" ht="11.25">
      <c r="A2" s="41" t="s">
        <v>235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274</v>
      </c>
      <c r="C4" s="150"/>
      <c r="D4" s="152">
        <v>114.2</v>
      </c>
      <c r="E4" s="35">
        <f aca="true" t="shared" si="0" ref="E4:E25">SUM(C4:D4)</f>
        <v>114.2</v>
      </c>
      <c r="F4" s="34" t="s">
        <v>863</v>
      </c>
    </row>
    <row r="5" spans="1:6" ht="15.75">
      <c r="A5" s="33">
        <v>2</v>
      </c>
      <c r="B5" s="53" t="s">
        <v>271</v>
      </c>
      <c r="C5" s="28">
        <v>2</v>
      </c>
      <c r="D5" s="27">
        <v>57.6</v>
      </c>
      <c r="E5" s="25">
        <f t="shared" si="0"/>
        <v>59.6</v>
      </c>
      <c r="F5" s="13" t="s">
        <v>863</v>
      </c>
    </row>
    <row r="6" spans="1:6" ht="15.75">
      <c r="A6" s="15">
        <v>3</v>
      </c>
      <c r="B6" s="53" t="s">
        <v>264</v>
      </c>
      <c r="C6" s="20"/>
      <c r="D6" s="19">
        <v>49</v>
      </c>
      <c r="E6" s="8">
        <f t="shared" si="0"/>
        <v>49</v>
      </c>
      <c r="F6" s="13" t="s">
        <v>863</v>
      </c>
    </row>
    <row r="7" spans="1:6" ht="15.75">
      <c r="A7" s="15">
        <v>4</v>
      </c>
      <c r="B7" s="53" t="s">
        <v>278</v>
      </c>
      <c r="C7" s="20"/>
      <c r="D7" s="19">
        <v>42</v>
      </c>
      <c r="E7" s="8">
        <f t="shared" si="0"/>
        <v>42</v>
      </c>
      <c r="F7" s="13" t="s">
        <v>863</v>
      </c>
    </row>
    <row r="8" spans="1:6" ht="15.75">
      <c r="A8" s="15">
        <v>5</v>
      </c>
      <c r="B8" s="53" t="s">
        <v>270</v>
      </c>
      <c r="C8" s="28"/>
      <c r="D8" s="27">
        <v>41</v>
      </c>
      <c r="E8" s="8">
        <f t="shared" si="0"/>
        <v>41</v>
      </c>
      <c r="F8" s="13" t="s">
        <v>863</v>
      </c>
    </row>
    <row r="9" spans="1:6" ht="15.75">
      <c r="A9" s="15">
        <v>6</v>
      </c>
      <c r="B9" s="53" t="s">
        <v>272</v>
      </c>
      <c r="C9" s="20"/>
      <c r="D9" s="19">
        <v>23.7</v>
      </c>
      <c r="E9" s="8">
        <f t="shared" si="0"/>
        <v>23.7</v>
      </c>
      <c r="F9" s="13" t="s">
        <v>863</v>
      </c>
    </row>
    <row r="10" spans="1:6" ht="15.75">
      <c r="A10" s="15">
        <v>7</v>
      </c>
      <c r="B10" s="53" t="s">
        <v>259</v>
      </c>
      <c r="C10" s="149"/>
      <c r="D10" s="8">
        <v>16</v>
      </c>
      <c r="E10" s="8">
        <f t="shared" si="0"/>
        <v>16</v>
      </c>
      <c r="F10" s="13" t="s">
        <v>863</v>
      </c>
    </row>
    <row r="11" spans="1:6" ht="15.75">
      <c r="A11" s="15">
        <v>8</v>
      </c>
      <c r="B11" s="53" t="s">
        <v>273</v>
      </c>
      <c r="C11" s="20"/>
      <c r="D11" s="19">
        <v>14</v>
      </c>
      <c r="E11" s="8">
        <f t="shared" si="0"/>
        <v>14</v>
      </c>
      <c r="F11" s="13" t="s">
        <v>863</v>
      </c>
    </row>
    <row r="12" spans="1:6" ht="15.75">
      <c r="A12" s="15">
        <v>9</v>
      </c>
      <c r="B12" s="53" t="s">
        <v>275</v>
      </c>
      <c r="C12" s="149"/>
      <c r="D12" s="8">
        <v>13</v>
      </c>
      <c r="E12" s="8">
        <f t="shared" si="0"/>
        <v>13</v>
      </c>
      <c r="F12" s="13" t="s">
        <v>863</v>
      </c>
    </row>
    <row r="13" spans="1:6" ht="15.75">
      <c r="A13" s="15">
        <v>10</v>
      </c>
      <c r="B13" s="53" t="s">
        <v>262</v>
      </c>
      <c r="C13" s="20"/>
      <c r="D13" s="19">
        <v>10.8</v>
      </c>
      <c r="E13" s="8">
        <f t="shared" si="0"/>
        <v>10.8</v>
      </c>
      <c r="F13" s="13" t="s">
        <v>863</v>
      </c>
    </row>
    <row r="14" spans="1:6" ht="15.75">
      <c r="A14" s="15">
        <v>11</v>
      </c>
      <c r="B14" s="53" t="s">
        <v>266</v>
      </c>
      <c r="C14" s="28"/>
      <c r="D14" s="27">
        <v>2</v>
      </c>
      <c r="E14" s="8">
        <f t="shared" si="0"/>
        <v>2</v>
      </c>
      <c r="F14" s="13" t="s">
        <v>863</v>
      </c>
    </row>
    <row r="15" spans="1:6" ht="15.75">
      <c r="A15" s="15">
        <v>12</v>
      </c>
      <c r="B15" s="53" t="s">
        <v>260</v>
      </c>
      <c r="C15" s="20"/>
      <c r="D15" s="19"/>
      <c r="E15" s="8">
        <f t="shared" si="0"/>
        <v>0</v>
      </c>
      <c r="F15" s="13" t="s">
        <v>863</v>
      </c>
    </row>
    <row r="16" spans="1:6" ht="15.75">
      <c r="A16" s="15">
        <v>13</v>
      </c>
      <c r="B16" s="53" t="s">
        <v>261</v>
      </c>
      <c r="C16" s="20"/>
      <c r="D16" s="19"/>
      <c r="E16" s="8">
        <f t="shared" si="0"/>
        <v>0</v>
      </c>
      <c r="F16" s="13" t="s">
        <v>863</v>
      </c>
    </row>
    <row r="17" spans="1:6" ht="15.75">
      <c r="A17" s="15">
        <v>14</v>
      </c>
      <c r="B17" s="53" t="s">
        <v>263</v>
      </c>
      <c r="C17" s="151"/>
      <c r="D17" s="153"/>
      <c r="E17" s="8">
        <f t="shared" si="0"/>
        <v>0</v>
      </c>
      <c r="F17" s="13" t="s">
        <v>863</v>
      </c>
    </row>
    <row r="18" spans="1:6" ht="15.75">
      <c r="A18" s="15">
        <v>15</v>
      </c>
      <c r="B18" s="53" t="s">
        <v>265</v>
      </c>
      <c r="C18" s="28"/>
      <c r="D18" s="27"/>
      <c r="E18" s="8">
        <f t="shared" si="0"/>
        <v>0</v>
      </c>
      <c r="F18" s="13" t="s">
        <v>863</v>
      </c>
    </row>
    <row r="19" spans="1:6" ht="15.75">
      <c r="A19" s="15">
        <v>16</v>
      </c>
      <c r="B19" s="53" t="s">
        <v>267</v>
      </c>
      <c r="C19" s="20"/>
      <c r="D19" s="19"/>
      <c r="E19" s="8">
        <f t="shared" si="0"/>
        <v>0</v>
      </c>
      <c r="F19" s="13" t="s">
        <v>863</v>
      </c>
    </row>
    <row r="20" spans="1:6" ht="15.75">
      <c r="A20" s="15">
        <v>17</v>
      </c>
      <c r="B20" s="53" t="s">
        <v>268</v>
      </c>
      <c r="C20" s="28"/>
      <c r="D20" s="27"/>
      <c r="E20" s="8">
        <f t="shared" si="0"/>
        <v>0</v>
      </c>
      <c r="F20" s="13" t="s">
        <v>863</v>
      </c>
    </row>
    <row r="21" spans="1:6" ht="15.75">
      <c r="A21" s="15">
        <v>18</v>
      </c>
      <c r="B21" s="53" t="s">
        <v>269</v>
      </c>
      <c r="C21" s="20"/>
      <c r="D21" s="19"/>
      <c r="E21" s="8">
        <f t="shared" si="0"/>
        <v>0</v>
      </c>
      <c r="F21" s="13" t="s">
        <v>863</v>
      </c>
    </row>
    <row r="22" spans="1:6" ht="15.75">
      <c r="A22" s="15">
        <v>19</v>
      </c>
      <c r="B22" s="53" t="s">
        <v>276</v>
      </c>
      <c r="C22" s="20"/>
      <c r="D22" s="19"/>
      <c r="E22" s="8">
        <f t="shared" si="0"/>
        <v>0</v>
      </c>
      <c r="F22" s="13" t="s">
        <v>863</v>
      </c>
    </row>
    <row r="23" spans="1:6" ht="15.75">
      <c r="A23" s="15">
        <v>20</v>
      </c>
      <c r="B23" s="53" t="s">
        <v>277</v>
      </c>
      <c r="C23" s="20"/>
      <c r="D23" s="19"/>
      <c r="E23" s="8">
        <f t="shared" si="0"/>
        <v>0</v>
      </c>
      <c r="F23" s="13" t="s">
        <v>863</v>
      </c>
    </row>
    <row r="24" spans="1:6" ht="15.75">
      <c r="A24" s="15">
        <v>21</v>
      </c>
      <c r="B24" s="53" t="s">
        <v>279</v>
      </c>
      <c r="C24" s="20"/>
      <c r="D24" s="19"/>
      <c r="E24" s="8">
        <f t="shared" si="0"/>
        <v>0</v>
      </c>
      <c r="F24" s="13" t="s">
        <v>863</v>
      </c>
    </row>
    <row r="25" spans="1:7" ht="16.5" thickBot="1">
      <c r="A25" s="12">
        <v>22</v>
      </c>
      <c r="B25" s="54" t="s">
        <v>280</v>
      </c>
      <c r="C25" s="20"/>
      <c r="D25" s="19"/>
      <c r="E25" s="8">
        <f t="shared" si="0"/>
        <v>0</v>
      </c>
      <c r="F25" s="7" t="s">
        <v>863</v>
      </c>
      <c r="G25" s="24">
        <f>11/22</f>
        <v>0.5</v>
      </c>
    </row>
    <row r="26" spans="3:5" ht="15.75" thickBot="1">
      <c r="C26" s="6">
        <f>SUM(C4:C25)</f>
        <v>2</v>
      </c>
      <c r="D26" s="6">
        <f>SUM(D4:D25)</f>
        <v>383.3</v>
      </c>
      <c r="E26" s="5">
        <f>SUM(E4:E25)</f>
        <v>385.3</v>
      </c>
    </row>
    <row r="27" spans="3:5" ht="15.75" thickBot="1">
      <c r="C27" s="4"/>
      <c r="D27" s="4"/>
      <c r="E27" s="3">
        <f>SUM(C26:D26)</f>
        <v>385.3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0.7109375" style="0" bestFit="1" customWidth="1"/>
    <col min="6" max="6" width="3.57421875" style="0" bestFit="1" customWidth="1"/>
  </cols>
  <sheetData>
    <row r="1" ht="15.75">
      <c r="A1" s="2" t="s">
        <v>281</v>
      </c>
    </row>
    <row r="2" s="42" customFormat="1" ht="11.25">
      <c r="A2" s="41" t="s">
        <v>282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293</v>
      </c>
      <c r="C4" s="150"/>
      <c r="D4" s="152">
        <v>89.8</v>
      </c>
      <c r="E4" s="35">
        <f aca="true" t="shared" si="0" ref="E4:E29">SUM(C4:D4)</f>
        <v>89.8</v>
      </c>
      <c r="F4" s="34" t="s">
        <v>864</v>
      </c>
    </row>
    <row r="5" spans="1:6" ht="15.75">
      <c r="A5" s="33">
        <v>2</v>
      </c>
      <c r="B5" s="53" t="s">
        <v>295</v>
      </c>
      <c r="C5" s="28">
        <v>14</v>
      </c>
      <c r="D5" s="27">
        <v>58</v>
      </c>
      <c r="E5" s="25">
        <f t="shared" si="0"/>
        <v>72</v>
      </c>
      <c r="F5" s="13" t="s">
        <v>864</v>
      </c>
    </row>
    <row r="6" spans="1:6" ht="15.75">
      <c r="A6" s="15">
        <v>3</v>
      </c>
      <c r="B6" s="53" t="s">
        <v>302</v>
      </c>
      <c r="C6" s="20">
        <v>7.5</v>
      </c>
      <c r="D6" s="19">
        <v>24</v>
      </c>
      <c r="E6" s="8">
        <f t="shared" si="0"/>
        <v>31.5</v>
      </c>
      <c r="F6" s="13" t="s">
        <v>864</v>
      </c>
    </row>
    <row r="7" spans="1:6" ht="15.75">
      <c r="A7" s="15">
        <v>4</v>
      </c>
      <c r="B7" s="53" t="s">
        <v>292</v>
      </c>
      <c r="C7" s="20"/>
      <c r="D7" s="19">
        <v>11</v>
      </c>
      <c r="E7" s="8">
        <f t="shared" si="0"/>
        <v>11</v>
      </c>
      <c r="F7" s="13" t="s">
        <v>864</v>
      </c>
    </row>
    <row r="8" spans="1:6" ht="15.75">
      <c r="A8" s="15">
        <v>5</v>
      </c>
      <c r="B8" s="53" t="s">
        <v>296</v>
      </c>
      <c r="C8" s="28"/>
      <c r="D8" s="27">
        <v>11</v>
      </c>
      <c r="E8" s="8">
        <f t="shared" si="0"/>
        <v>11</v>
      </c>
      <c r="F8" s="13" t="s">
        <v>864</v>
      </c>
    </row>
    <row r="9" spans="1:6" ht="15.75">
      <c r="A9" s="15">
        <v>6</v>
      </c>
      <c r="B9" s="53" t="s">
        <v>305</v>
      </c>
      <c r="C9" s="20"/>
      <c r="D9" s="19">
        <v>10</v>
      </c>
      <c r="E9" s="8">
        <f t="shared" si="0"/>
        <v>10</v>
      </c>
      <c r="F9" s="13" t="s">
        <v>864</v>
      </c>
    </row>
    <row r="10" spans="1:6" ht="15.75">
      <c r="A10" s="15">
        <v>7</v>
      </c>
      <c r="B10" s="53" t="s">
        <v>284</v>
      </c>
      <c r="C10" s="20"/>
      <c r="D10" s="19">
        <v>5</v>
      </c>
      <c r="E10" s="8">
        <f t="shared" si="0"/>
        <v>5</v>
      </c>
      <c r="F10" s="13" t="s">
        <v>864</v>
      </c>
    </row>
    <row r="11" spans="1:6" ht="15.75">
      <c r="A11" s="15">
        <v>8</v>
      </c>
      <c r="B11" s="53" t="s">
        <v>283</v>
      </c>
      <c r="C11" s="149"/>
      <c r="D11" s="8"/>
      <c r="E11" s="8">
        <f t="shared" si="0"/>
        <v>0</v>
      </c>
      <c r="F11" s="13" t="s">
        <v>864</v>
      </c>
    </row>
    <row r="12" spans="1:6" ht="15.75">
      <c r="A12" s="15">
        <v>9</v>
      </c>
      <c r="B12" s="53" t="s">
        <v>285</v>
      </c>
      <c r="C12" s="20"/>
      <c r="D12" s="19"/>
      <c r="E12" s="8">
        <f t="shared" si="0"/>
        <v>0</v>
      </c>
      <c r="F12" s="13" t="s">
        <v>864</v>
      </c>
    </row>
    <row r="13" spans="1:6" ht="15.75">
      <c r="A13" s="15">
        <v>10</v>
      </c>
      <c r="B13" s="53" t="s">
        <v>286</v>
      </c>
      <c r="C13" s="20"/>
      <c r="D13" s="19"/>
      <c r="E13" s="8">
        <f t="shared" si="0"/>
        <v>0</v>
      </c>
      <c r="F13" s="13" t="s">
        <v>864</v>
      </c>
    </row>
    <row r="14" spans="1:6" ht="15.75">
      <c r="A14" s="15">
        <v>11</v>
      </c>
      <c r="B14" s="53" t="s">
        <v>287</v>
      </c>
      <c r="C14" s="30"/>
      <c r="D14" s="29"/>
      <c r="E14" s="8">
        <f t="shared" si="0"/>
        <v>0</v>
      </c>
      <c r="F14" s="13" t="s">
        <v>864</v>
      </c>
    </row>
    <row r="15" spans="1:6" ht="15.75">
      <c r="A15" s="15">
        <v>12</v>
      </c>
      <c r="B15" s="53" t="s">
        <v>288</v>
      </c>
      <c r="C15" s="20"/>
      <c r="D15" s="19"/>
      <c r="E15" s="8">
        <f t="shared" si="0"/>
        <v>0</v>
      </c>
      <c r="F15" s="13" t="s">
        <v>864</v>
      </c>
    </row>
    <row r="16" spans="1:6" ht="15.75">
      <c r="A16" s="15">
        <v>13</v>
      </c>
      <c r="B16" s="53" t="s">
        <v>289</v>
      </c>
      <c r="C16" s="20"/>
      <c r="D16" s="19"/>
      <c r="E16" s="8">
        <f t="shared" si="0"/>
        <v>0</v>
      </c>
      <c r="F16" s="13" t="s">
        <v>864</v>
      </c>
    </row>
    <row r="17" spans="1:6" ht="15.75">
      <c r="A17" s="15">
        <v>14</v>
      </c>
      <c r="B17" s="53" t="s">
        <v>290</v>
      </c>
      <c r="C17" s="20"/>
      <c r="D17" s="19"/>
      <c r="E17" s="8">
        <f t="shared" si="0"/>
        <v>0</v>
      </c>
      <c r="F17" s="13" t="s">
        <v>864</v>
      </c>
    </row>
    <row r="18" spans="1:6" ht="15.75">
      <c r="A18" s="15">
        <v>15</v>
      </c>
      <c r="B18" s="53" t="s">
        <v>291</v>
      </c>
      <c r="C18" s="28"/>
      <c r="D18" s="27"/>
      <c r="E18" s="8">
        <f t="shared" si="0"/>
        <v>0</v>
      </c>
      <c r="F18" s="13" t="s">
        <v>864</v>
      </c>
    </row>
    <row r="19" spans="1:6" ht="15.75">
      <c r="A19" s="15">
        <v>16</v>
      </c>
      <c r="B19" s="53" t="s">
        <v>294</v>
      </c>
      <c r="C19" s="20"/>
      <c r="D19" s="19"/>
      <c r="E19" s="8">
        <f t="shared" si="0"/>
        <v>0</v>
      </c>
      <c r="F19" s="13" t="s">
        <v>864</v>
      </c>
    </row>
    <row r="20" spans="1:6" ht="15.75">
      <c r="A20" s="15">
        <v>17</v>
      </c>
      <c r="B20" s="53" t="s">
        <v>297</v>
      </c>
      <c r="C20" s="28"/>
      <c r="D20" s="27"/>
      <c r="E20" s="8">
        <f t="shared" si="0"/>
        <v>0</v>
      </c>
      <c r="F20" s="13" t="s">
        <v>864</v>
      </c>
    </row>
    <row r="21" spans="1:6" ht="15.75">
      <c r="A21" s="15">
        <v>18</v>
      </c>
      <c r="B21" s="53" t="s">
        <v>298</v>
      </c>
      <c r="C21" s="20"/>
      <c r="D21" s="19"/>
      <c r="E21" s="8">
        <f t="shared" si="0"/>
        <v>0</v>
      </c>
      <c r="F21" s="13" t="s">
        <v>864</v>
      </c>
    </row>
    <row r="22" spans="1:6" ht="15.75">
      <c r="A22" s="15">
        <v>19</v>
      </c>
      <c r="B22" s="53" t="s">
        <v>299</v>
      </c>
      <c r="C22" s="149"/>
      <c r="D22" s="8"/>
      <c r="E22" s="8">
        <f t="shared" si="0"/>
        <v>0</v>
      </c>
      <c r="F22" s="13" t="s">
        <v>864</v>
      </c>
    </row>
    <row r="23" spans="1:6" ht="15.75">
      <c r="A23" s="15">
        <v>20</v>
      </c>
      <c r="B23" s="53" t="s">
        <v>300</v>
      </c>
      <c r="C23" s="20"/>
      <c r="D23" s="19"/>
      <c r="E23" s="8">
        <f t="shared" si="0"/>
        <v>0</v>
      </c>
      <c r="F23" s="13" t="s">
        <v>864</v>
      </c>
    </row>
    <row r="24" spans="1:6" ht="15.75">
      <c r="A24" s="15">
        <v>21</v>
      </c>
      <c r="B24" s="53" t="s">
        <v>301</v>
      </c>
      <c r="C24" s="20"/>
      <c r="D24" s="19"/>
      <c r="E24" s="8">
        <f t="shared" si="0"/>
        <v>0</v>
      </c>
      <c r="F24" s="13" t="s">
        <v>864</v>
      </c>
    </row>
    <row r="25" spans="1:6" ht="15.75">
      <c r="A25" s="15">
        <v>22</v>
      </c>
      <c r="B25" s="53" t="s">
        <v>303</v>
      </c>
      <c r="C25" s="20"/>
      <c r="D25" s="19"/>
      <c r="E25" s="8">
        <f t="shared" si="0"/>
        <v>0</v>
      </c>
      <c r="F25" s="13" t="s">
        <v>864</v>
      </c>
    </row>
    <row r="26" spans="1:6" ht="15.75">
      <c r="A26" s="15">
        <v>23</v>
      </c>
      <c r="B26" s="53" t="s">
        <v>304</v>
      </c>
      <c r="C26" s="20"/>
      <c r="D26" s="19"/>
      <c r="E26" s="8">
        <f t="shared" si="0"/>
        <v>0</v>
      </c>
      <c r="F26" s="13" t="s">
        <v>864</v>
      </c>
    </row>
    <row r="27" spans="1:6" ht="15.75">
      <c r="A27" s="15">
        <v>24</v>
      </c>
      <c r="B27" s="53" t="s">
        <v>306</v>
      </c>
      <c r="C27" s="23"/>
      <c r="D27" s="22"/>
      <c r="E27" s="8">
        <f t="shared" si="0"/>
        <v>0</v>
      </c>
      <c r="F27" s="13" t="s">
        <v>864</v>
      </c>
    </row>
    <row r="28" spans="1:6" ht="15.75">
      <c r="A28" s="15">
        <v>25</v>
      </c>
      <c r="B28" s="53" t="s">
        <v>307</v>
      </c>
      <c r="C28" s="21"/>
      <c r="D28" s="16"/>
      <c r="E28" s="8">
        <f t="shared" si="0"/>
        <v>0</v>
      </c>
      <c r="F28" s="13" t="s">
        <v>864</v>
      </c>
    </row>
    <row r="29" spans="1:7" ht="16.5" thickBot="1">
      <c r="A29" s="12">
        <v>26</v>
      </c>
      <c r="B29" s="54" t="s">
        <v>308</v>
      </c>
      <c r="C29" s="21"/>
      <c r="D29" s="16"/>
      <c r="E29" s="8">
        <f t="shared" si="0"/>
        <v>0</v>
      </c>
      <c r="F29" s="7" t="s">
        <v>864</v>
      </c>
      <c r="G29" s="24">
        <f>7/26</f>
        <v>0.2692307692307692</v>
      </c>
    </row>
    <row r="30" spans="3:5" ht="15.75" thickBot="1">
      <c r="C30" s="6">
        <f>SUM(C4:C29)</f>
        <v>21.5</v>
      </c>
      <c r="D30" s="6">
        <f>SUM(D4:D29)</f>
        <v>208.8</v>
      </c>
      <c r="E30" s="5">
        <f>SUM(E4:E29)</f>
        <v>230.3</v>
      </c>
    </row>
    <row r="31" spans="3:5" ht="15.75" thickBot="1">
      <c r="C31" s="4"/>
      <c r="D31" s="4"/>
      <c r="E31" s="3">
        <f>SUM(C30:D30)</f>
        <v>230.3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1.140625" style="0" bestFit="1" customWidth="1"/>
    <col min="6" max="6" width="3.421875" style="0" bestFit="1" customWidth="1"/>
  </cols>
  <sheetData>
    <row r="1" ht="15.75">
      <c r="A1" s="2" t="s">
        <v>309</v>
      </c>
    </row>
    <row r="2" s="42" customFormat="1" ht="11.25">
      <c r="A2" s="41" t="s">
        <v>310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325</v>
      </c>
      <c r="C4" s="150"/>
      <c r="D4" s="152">
        <v>42.7</v>
      </c>
      <c r="E4" s="35">
        <f aca="true" t="shared" si="0" ref="E4:E30">SUM(C4:D4)</f>
        <v>42.7</v>
      </c>
      <c r="F4" s="34" t="s">
        <v>865</v>
      </c>
    </row>
    <row r="5" spans="1:6" ht="15.75">
      <c r="A5" s="33">
        <v>2</v>
      </c>
      <c r="B5" s="53" t="s">
        <v>320</v>
      </c>
      <c r="C5" s="28"/>
      <c r="D5" s="27">
        <v>29</v>
      </c>
      <c r="E5" s="25">
        <f t="shared" si="0"/>
        <v>29</v>
      </c>
      <c r="F5" s="13" t="s">
        <v>865</v>
      </c>
    </row>
    <row r="6" spans="1:6" ht="15.75">
      <c r="A6" s="15">
        <v>3</v>
      </c>
      <c r="B6" s="53" t="s">
        <v>331</v>
      </c>
      <c r="C6" s="20"/>
      <c r="D6" s="19">
        <v>24</v>
      </c>
      <c r="E6" s="8">
        <f t="shared" si="0"/>
        <v>24</v>
      </c>
      <c r="F6" s="13" t="s">
        <v>865</v>
      </c>
    </row>
    <row r="7" spans="1:6" ht="15.75">
      <c r="A7" s="15">
        <v>4</v>
      </c>
      <c r="B7" s="53" t="s">
        <v>332</v>
      </c>
      <c r="C7" s="20"/>
      <c r="D7" s="19">
        <v>18.2</v>
      </c>
      <c r="E7" s="8">
        <f t="shared" si="0"/>
        <v>18.2</v>
      </c>
      <c r="F7" s="13" t="s">
        <v>865</v>
      </c>
    </row>
    <row r="8" spans="1:6" ht="15.75">
      <c r="A8" s="15">
        <v>5</v>
      </c>
      <c r="B8" s="53" t="s">
        <v>329</v>
      </c>
      <c r="C8" s="28"/>
      <c r="D8" s="27">
        <v>15</v>
      </c>
      <c r="E8" s="8">
        <f t="shared" si="0"/>
        <v>15</v>
      </c>
      <c r="F8" s="13" t="s">
        <v>865</v>
      </c>
    </row>
    <row r="9" spans="1:6" ht="15.75">
      <c r="A9" s="15">
        <v>6</v>
      </c>
      <c r="B9" s="53" t="s">
        <v>330</v>
      </c>
      <c r="C9" s="20"/>
      <c r="D9" s="19">
        <v>15</v>
      </c>
      <c r="E9" s="8">
        <f t="shared" si="0"/>
        <v>15</v>
      </c>
      <c r="F9" s="13" t="s">
        <v>865</v>
      </c>
    </row>
    <row r="10" spans="1:6" ht="15.75">
      <c r="A10" s="15">
        <v>7</v>
      </c>
      <c r="B10" s="53" t="s">
        <v>317</v>
      </c>
      <c r="C10" s="20"/>
      <c r="D10" s="19">
        <v>12.5</v>
      </c>
      <c r="E10" s="8">
        <f t="shared" si="0"/>
        <v>12.5</v>
      </c>
      <c r="F10" s="13" t="s">
        <v>865</v>
      </c>
    </row>
    <row r="11" spans="1:6" ht="15.75">
      <c r="A11" s="15">
        <v>8</v>
      </c>
      <c r="B11" s="53" t="s">
        <v>315</v>
      </c>
      <c r="C11" s="151"/>
      <c r="D11" s="153">
        <v>12</v>
      </c>
      <c r="E11" s="8">
        <f t="shared" si="0"/>
        <v>12</v>
      </c>
      <c r="F11" s="13" t="s">
        <v>865</v>
      </c>
    </row>
    <row r="12" spans="1:6" ht="15.75">
      <c r="A12" s="15">
        <v>9</v>
      </c>
      <c r="B12" s="53" t="s">
        <v>319</v>
      </c>
      <c r="C12" s="20"/>
      <c r="D12" s="19">
        <v>12</v>
      </c>
      <c r="E12" s="8">
        <f t="shared" si="0"/>
        <v>12</v>
      </c>
      <c r="F12" s="13" t="s">
        <v>865</v>
      </c>
    </row>
    <row r="13" spans="1:6" ht="15.75">
      <c r="A13" s="15">
        <v>10</v>
      </c>
      <c r="B13" s="53" t="s">
        <v>328</v>
      </c>
      <c r="C13" s="20">
        <v>7.5</v>
      </c>
      <c r="D13" s="19"/>
      <c r="E13" s="8">
        <f t="shared" si="0"/>
        <v>7.5</v>
      </c>
      <c r="F13" s="13" t="s">
        <v>865</v>
      </c>
    </row>
    <row r="14" spans="1:6" ht="15.75">
      <c r="A14" s="15">
        <v>11</v>
      </c>
      <c r="B14" s="53" t="s">
        <v>323</v>
      </c>
      <c r="C14" s="28"/>
      <c r="D14" s="27">
        <v>2.3</v>
      </c>
      <c r="E14" s="8">
        <f t="shared" si="0"/>
        <v>2.3</v>
      </c>
      <c r="F14" s="13" t="s">
        <v>865</v>
      </c>
    </row>
    <row r="15" spans="1:6" ht="15.75">
      <c r="A15" s="15">
        <v>12</v>
      </c>
      <c r="B15" s="53" t="s">
        <v>324</v>
      </c>
      <c r="C15" s="20">
        <v>1.5</v>
      </c>
      <c r="D15" s="19"/>
      <c r="E15" s="8">
        <f t="shared" si="0"/>
        <v>1.5</v>
      </c>
      <c r="F15" s="13" t="s">
        <v>865</v>
      </c>
    </row>
    <row r="16" spans="1:6" ht="15.75">
      <c r="A16" s="15">
        <v>13</v>
      </c>
      <c r="B16" s="53" t="s">
        <v>311</v>
      </c>
      <c r="C16" s="149"/>
      <c r="D16" s="8"/>
      <c r="E16" s="8">
        <f t="shared" si="0"/>
        <v>0</v>
      </c>
      <c r="F16" s="13" t="s">
        <v>865</v>
      </c>
    </row>
    <row r="17" spans="1:6" ht="15.75">
      <c r="A17" s="15">
        <v>14</v>
      </c>
      <c r="B17" s="53" t="s">
        <v>312</v>
      </c>
      <c r="C17" s="20"/>
      <c r="D17" s="19"/>
      <c r="E17" s="8">
        <f t="shared" si="0"/>
        <v>0</v>
      </c>
      <c r="F17" s="13" t="s">
        <v>865</v>
      </c>
    </row>
    <row r="18" spans="1:6" ht="15.75">
      <c r="A18" s="15">
        <v>15</v>
      </c>
      <c r="B18" s="53" t="s">
        <v>313</v>
      </c>
      <c r="C18" s="28"/>
      <c r="D18" s="27"/>
      <c r="E18" s="8">
        <f t="shared" si="0"/>
        <v>0</v>
      </c>
      <c r="F18" s="13" t="s">
        <v>865</v>
      </c>
    </row>
    <row r="19" spans="1:6" ht="15.75">
      <c r="A19" s="15">
        <v>16</v>
      </c>
      <c r="B19" s="53" t="s">
        <v>314</v>
      </c>
      <c r="C19" s="20"/>
      <c r="D19" s="19"/>
      <c r="E19" s="8">
        <f t="shared" si="0"/>
        <v>0</v>
      </c>
      <c r="F19" s="13" t="s">
        <v>865</v>
      </c>
    </row>
    <row r="20" spans="1:6" ht="15.75">
      <c r="A20" s="15">
        <v>17</v>
      </c>
      <c r="B20" s="53" t="s">
        <v>316</v>
      </c>
      <c r="C20" s="28"/>
      <c r="D20" s="27"/>
      <c r="E20" s="8">
        <f t="shared" si="0"/>
        <v>0</v>
      </c>
      <c r="F20" s="13" t="s">
        <v>865</v>
      </c>
    </row>
    <row r="21" spans="1:6" ht="15.75">
      <c r="A21" s="15">
        <v>18</v>
      </c>
      <c r="B21" s="53" t="s">
        <v>318</v>
      </c>
      <c r="C21" s="20"/>
      <c r="D21" s="19"/>
      <c r="E21" s="8">
        <f t="shared" si="0"/>
        <v>0</v>
      </c>
      <c r="F21" s="13" t="s">
        <v>865</v>
      </c>
    </row>
    <row r="22" spans="1:6" ht="15.75">
      <c r="A22" s="15">
        <v>19</v>
      </c>
      <c r="B22" s="53" t="s">
        <v>321</v>
      </c>
      <c r="C22" s="20"/>
      <c r="D22" s="19"/>
      <c r="E22" s="8">
        <f t="shared" si="0"/>
        <v>0</v>
      </c>
      <c r="F22" s="13" t="s">
        <v>865</v>
      </c>
    </row>
    <row r="23" spans="1:6" ht="15.75">
      <c r="A23" s="15">
        <v>20</v>
      </c>
      <c r="B23" s="53" t="s">
        <v>322</v>
      </c>
      <c r="C23" s="20"/>
      <c r="D23" s="19"/>
      <c r="E23" s="8">
        <f t="shared" si="0"/>
        <v>0</v>
      </c>
      <c r="F23" s="13" t="s">
        <v>865</v>
      </c>
    </row>
    <row r="24" spans="1:6" ht="15.75">
      <c r="A24" s="15">
        <v>21</v>
      </c>
      <c r="B24" s="53" t="s">
        <v>326</v>
      </c>
      <c r="C24" s="20"/>
      <c r="D24" s="19"/>
      <c r="E24" s="8">
        <f t="shared" si="0"/>
        <v>0</v>
      </c>
      <c r="F24" s="13" t="s">
        <v>865</v>
      </c>
    </row>
    <row r="25" spans="1:6" ht="15.75">
      <c r="A25" s="15">
        <v>22</v>
      </c>
      <c r="B25" s="53" t="s">
        <v>327</v>
      </c>
      <c r="C25" s="149"/>
      <c r="D25" s="8"/>
      <c r="E25" s="8">
        <f t="shared" si="0"/>
        <v>0</v>
      </c>
      <c r="F25" s="13" t="s">
        <v>865</v>
      </c>
    </row>
    <row r="26" spans="1:6" ht="15.75">
      <c r="A26" s="15">
        <v>23</v>
      </c>
      <c r="B26" s="53" t="s">
        <v>333</v>
      </c>
      <c r="C26" s="20"/>
      <c r="D26" s="19"/>
      <c r="E26" s="8">
        <f t="shared" si="0"/>
        <v>0</v>
      </c>
      <c r="F26" s="13" t="s">
        <v>865</v>
      </c>
    </row>
    <row r="27" spans="1:6" ht="15.75">
      <c r="A27" s="15">
        <v>24</v>
      </c>
      <c r="B27" s="53" t="s">
        <v>334</v>
      </c>
      <c r="C27" s="23"/>
      <c r="D27" s="22"/>
      <c r="E27" s="8">
        <f t="shared" si="0"/>
        <v>0</v>
      </c>
      <c r="F27" s="13" t="s">
        <v>865</v>
      </c>
    </row>
    <row r="28" spans="1:6" ht="15.75">
      <c r="A28" s="15">
        <v>25</v>
      </c>
      <c r="B28" s="53" t="s">
        <v>335</v>
      </c>
      <c r="C28" s="21"/>
      <c r="D28" s="16"/>
      <c r="E28" s="8">
        <f t="shared" si="0"/>
        <v>0</v>
      </c>
      <c r="F28" s="13" t="s">
        <v>865</v>
      </c>
    </row>
    <row r="29" spans="1:6" ht="15.75">
      <c r="A29" s="15">
        <v>26</v>
      </c>
      <c r="B29" s="53" t="s">
        <v>336</v>
      </c>
      <c r="C29" s="21"/>
      <c r="D29" s="16"/>
      <c r="E29" s="8">
        <f t="shared" si="0"/>
        <v>0</v>
      </c>
      <c r="F29" s="13" t="s">
        <v>865</v>
      </c>
    </row>
    <row r="30" spans="1:7" ht="16.5" thickBot="1">
      <c r="A30" s="12">
        <v>27</v>
      </c>
      <c r="B30" s="54" t="s">
        <v>337</v>
      </c>
      <c r="C30" s="20"/>
      <c r="D30" s="19"/>
      <c r="E30" s="8">
        <f t="shared" si="0"/>
        <v>0</v>
      </c>
      <c r="F30" s="7" t="s">
        <v>865</v>
      </c>
      <c r="G30" s="24">
        <f>12/27</f>
        <v>0.4444444444444444</v>
      </c>
    </row>
    <row r="31" spans="3:5" ht="15.75" thickBot="1">
      <c r="C31" s="6">
        <f>SUM(C4:C30)</f>
        <v>9</v>
      </c>
      <c r="D31" s="6">
        <f>SUM(D4:D30)</f>
        <v>182.70000000000002</v>
      </c>
      <c r="E31" s="5">
        <f>SUM(E4:E30)</f>
        <v>191.70000000000002</v>
      </c>
    </row>
    <row r="32" spans="3:5" ht="15.75" thickBot="1">
      <c r="C32" s="4"/>
      <c r="D32" s="4"/>
      <c r="E32" s="3">
        <f>SUM(C31:D31)</f>
        <v>191.70000000000002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8.7109375" style="0" customWidth="1"/>
    <col min="6" max="6" width="3.421875" style="0" bestFit="1" customWidth="1"/>
  </cols>
  <sheetData>
    <row r="1" ht="15.75">
      <c r="A1" s="2" t="s">
        <v>338</v>
      </c>
    </row>
    <row r="2" s="42" customFormat="1" ht="11.25">
      <c r="A2" s="41" t="s">
        <v>339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355</v>
      </c>
      <c r="C4" s="150"/>
      <c r="D4" s="152">
        <v>83</v>
      </c>
      <c r="E4" s="35">
        <f aca="true" t="shared" si="0" ref="E4:E29">SUM(C4:D4)</f>
        <v>83</v>
      </c>
      <c r="F4" s="34" t="s">
        <v>866</v>
      </c>
    </row>
    <row r="5" spans="1:6" ht="15.75">
      <c r="A5" s="33">
        <v>2</v>
      </c>
      <c r="B5" s="53" t="s">
        <v>345</v>
      </c>
      <c r="C5" s="28"/>
      <c r="D5" s="27">
        <v>66</v>
      </c>
      <c r="E5" s="25">
        <f t="shared" si="0"/>
        <v>66</v>
      </c>
      <c r="F5" s="13" t="s">
        <v>866</v>
      </c>
    </row>
    <row r="6" spans="1:6" ht="15.75">
      <c r="A6" s="15">
        <v>3</v>
      </c>
      <c r="B6" s="53" t="s">
        <v>342</v>
      </c>
      <c r="C6" s="20">
        <v>53</v>
      </c>
      <c r="D6" s="19">
        <v>8.5</v>
      </c>
      <c r="E6" s="8">
        <f t="shared" si="0"/>
        <v>61.5</v>
      </c>
      <c r="F6" s="13" t="s">
        <v>866</v>
      </c>
    </row>
    <row r="7" spans="1:6" ht="15.75">
      <c r="A7" s="15">
        <v>4</v>
      </c>
      <c r="B7" s="53" t="s">
        <v>360</v>
      </c>
      <c r="C7" s="20"/>
      <c r="D7" s="19">
        <v>23</v>
      </c>
      <c r="E7" s="8">
        <f t="shared" si="0"/>
        <v>23</v>
      </c>
      <c r="F7" s="13" t="s">
        <v>866</v>
      </c>
    </row>
    <row r="8" spans="1:6" ht="15.75">
      <c r="A8" s="15">
        <v>5</v>
      </c>
      <c r="B8" s="53" t="s">
        <v>350</v>
      </c>
      <c r="C8" s="28">
        <v>4.6</v>
      </c>
      <c r="D8" s="27">
        <v>10.5</v>
      </c>
      <c r="E8" s="8">
        <f t="shared" si="0"/>
        <v>15.1</v>
      </c>
      <c r="F8" s="13" t="s">
        <v>866</v>
      </c>
    </row>
    <row r="9" spans="1:6" ht="15.75">
      <c r="A9" s="15">
        <v>6</v>
      </c>
      <c r="B9" s="53" t="s">
        <v>354</v>
      </c>
      <c r="C9" s="20"/>
      <c r="D9" s="19">
        <v>13.5</v>
      </c>
      <c r="E9" s="8">
        <f t="shared" si="0"/>
        <v>13.5</v>
      </c>
      <c r="F9" s="13" t="s">
        <v>866</v>
      </c>
    </row>
    <row r="10" spans="1:6" ht="15.75">
      <c r="A10" s="15">
        <v>7</v>
      </c>
      <c r="B10" s="53" t="s">
        <v>340</v>
      </c>
      <c r="C10" s="149"/>
      <c r="D10" s="8"/>
      <c r="E10" s="8">
        <f t="shared" si="0"/>
        <v>0</v>
      </c>
      <c r="F10" s="13" t="s">
        <v>866</v>
      </c>
    </row>
    <row r="11" spans="1:6" ht="15.75">
      <c r="A11" s="15">
        <v>8</v>
      </c>
      <c r="B11" s="53" t="s">
        <v>341</v>
      </c>
      <c r="C11" s="20"/>
      <c r="D11" s="19"/>
      <c r="E11" s="8">
        <f t="shared" si="0"/>
        <v>0</v>
      </c>
      <c r="F11" s="13" t="s">
        <v>866</v>
      </c>
    </row>
    <row r="12" spans="1:6" ht="15.75">
      <c r="A12" s="15">
        <v>9</v>
      </c>
      <c r="B12" s="53" t="s">
        <v>343</v>
      </c>
      <c r="C12" s="20"/>
      <c r="D12" s="19"/>
      <c r="E12" s="8">
        <f t="shared" si="0"/>
        <v>0</v>
      </c>
      <c r="F12" s="13" t="s">
        <v>866</v>
      </c>
    </row>
    <row r="13" spans="1:6" ht="15.75">
      <c r="A13" s="15">
        <v>10</v>
      </c>
      <c r="B13" s="53" t="s">
        <v>344</v>
      </c>
      <c r="C13" s="151"/>
      <c r="D13" s="153"/>
      <c r="E13" s="8">
        <f t="shared" si="0"/>
        <v>0</v>
      </c>
      <c r="F13" s="13" t="s">
        <v>866</v>
      </c>
    </row>
    <row r="14" spans="1:6" ht="15.75">
      <c r="A14" s="15">
        <v>11</v>
      </c>
      <c r="B14" s="53" t="s">
        <v>346</v>
      </c>
      <c r="C14" s="28"/>
      <c r="D14" s="27"/>
      <c r="E14" s="8">
        <f t="shared" si="0"/>
        <v>0</v>
      </c>
      <c r="F14" s="13" t="s">
        <v>866</v>
      </c>
    </row>
    <row r="15" spans="1:6" ht="15.75">
      <c r="A15" s="15">
        <v>12</v>
      </c>
      <c r="B15" s="53" t="s">
        <v>347</v>
      </c>
      <c r="C15" s="20"/>
      <c r="D15" s="19"/>
      <c r="E15" s="8">
        <f t="shared" si="0"/>
        <v>0</v>
      </c>
      <c r="F15" s="13" t="s">
        <v>866</v>
      </c>
    </row>
    <row r="16" spans="1:6" ht="15.75">
      <c r="A16" s="15">
        <v>13</v>
      </c>
      <c r="B16" s="53" t="s">
        <v>348</v>
      </c>
      <c r="C16" s="20"/>
      <c r="D16" s="19"/>
      <c r="E16" s="8">
        <f t="shared" si="0"/>
        <v>0</v>
      </c>
      <c r="F16" s="13" t="s">
        <v>866</v>
      </c>
    </row>
    <row r="17" spans="1:6" ht="15.75">
      <c r="A17" s="15">
        <v>14</v>
      </c>
      <c r="B17" s="53" t="s">
        <v>349</v>
      </c>
      <c r="C17" s="20"/>
      <c r="D17" s="19"/>
      <c r="E17" s="8">
        <f t="shared" si="0"/>
        <v>0</v>
      </c>
      <c r="F17" s="13" t="s">
        <v>866</v>
      </c>
    </row>
    <row r="18" spans="1:6" ht="15.75">
      <c r="A18" s="15">
        <v>15</v>
      </c>
      <c r="B18" s="53" t="s">
        <v>351</v>
      </c>
      <c r="C18" s="28"/>
      <c r="D18" s="27"/>
      <c r="E18" s="8">
        <f t="shared" si="0"/>
        <v>0</v>
      </c>
      <c r="F18" s="13" t="s">
        <v>866</v>
      </c>
    </row>
    <row r="19" spans="1:6" ht="15.75">
      <c r="A19" s="15">
        <v>16</v>
      </c>
      <c r="B19" s="53" t="s">
        <v>352</v>
      </c>
      <c r="C19" s="20"/>
      <c r="D19" s="19"/>
      <c r="E19" s="8">
        <f t="shared" si="0"/>
        <v>0</v>
      </c>
      <c r="F19" s="13" t="s">
        <v>866</v>
      </c>
    </row>
    <row r="20" spans="1:6" ht="15.75">
      <c r="A20" s="15">
        <v>17</v>
      </c>
      <c r="B20" s="53" t="s">
        <v>353</v>
      </c>
      <c r="C20" s="28"/>
      <c r="D20" s="27"/>
      <c r="E20" s="8">
        <f t="shared" si="0"/>
        <v>0</v>
      </c>
      <c r="F20" s="13" t="s">
        <v>866</v>
      </c>
    </row>
    <row r="21" spans="1:6" ht="15.75">
      <c r="A21" s="15">
        <v>18</v>
      </c>
      <c r="B21" s="53" t="s">
        <v>356</v>
      </c>
      <c r="C21" s="149"/>
      <c r="D21" s="8"/>
      <c r="E21" s="8">
        <f t="shared" si="0"/>
        <v>0</v>
      </c>
      <c r="F21" s="13" t="s">
        <v>866</v>
      </c>
    </row>
    <row r="22" spans="1:6" ht="15.75">
      <c r="A22" s="15">
        <v>19</v>
      </c>
      <c r="B22" s="53" t="s">
        <v>357</v>
      </c>
      <c r="C22" s="20"/>
      <c r="D22" s="19"/>
      <c r="E22" s="8">
        <f t="shared" si="0"/>
        <v>0</v>
      </c>
      <c r="F22" s="13" t="s">
        <v>866</v>
      </c>
    </row>
    <row r="23" spans="1:6" ht="15.75">
      <c r="A23" s="15">
        <v>20</v>
      </c>
      <c r="B23" s="53" t="s">
        <v>358</v>
      </c>
      <c r="C23" s="20"/>
      <c r="D23" s="19"/>
      <c r="E23" s="8">
        <f t="shared" si="0"/>
        <v>0</v>
      </c>
      <c r="F23" s="13" t="s">
        <v>866</v>
      </c>
    </row>
    <row r="24" spans="1:6" ht="15.75">
      <c r="A24" s="15">
        <v>21</v>
      </c>
      <c r="B24" s="53" t="s">
        <v>359</v>
      </c>
      <c r="C24" s="20"/>
      <c r="D24" s="19"/>
      <c r="E24" s="8">
        <f t="shared" si="0"/>
        <v>0</v>
      </c>
      <c r="F24" s="13" t="s">
        <v>866</v>
      </c>
    </row>
    <row r="25" spans="1:6" ht="15.75">
      <c r="A25" s="15">
        <v>22</v>
      </c>
      <c r="B25" s="53" t="s">
        <v>361</v>
      </c>
      <c r="C25" s="20"/>
      <c r="D25" s="19"/>
      <c r="E25" s="8">
        <f t="shared" si="0"/>
        <v>0</v>
      </c>
      <c r="F25" s="13" t="s">
        <v>866</v>
      </c>
    </row>
    <row r="26" spans="1:6" ht="15.75">
      <c r="A26" s="15">
        <v>23</v>
      </c>
      <c r="B26" s="53" t="s">
        <v>362</v>
      </c>
      <c r="C26" s="20"/>
      <c r="D26" s="19"/>
      <c r="E26" s="8">
        <f t="shared" si="0"/>
        <v>0</v>
      </c>
      <c r="F26" s="13" t="s">
        <v>866</v>
      </c>
    </row>
    <row r="27" spans="1:6" ht="15.75">
      <c r="A27" s="15">
        <v>24</v>
      </c>
      <c r="B27" s="53" t="s">
        <v>363</v>
      </c>
      <c r="C27" s="23"/>
      <c r="D27" s="22"/>
      <c r="E27" s="8">
        <f t="shared" si="0"/>
        <v>0</v>
      </c>
      <c r="F27" s="13" t="s">
        <v>866</v>
      </c>
    </row>
    <row r="28" spans="1:6" ht="15.75">
      <c r="A28" s="15">
        <v>25</v>
      </c>
      <c r="B28" s="53" t="s">
        <v>364</v>
      </c>
      <c r="C28" s="21"/>
      <c r="D28" s="16"/>
      <c r="E28" s="8">
        <f t="shared" si="0"/>
        <v>0</v>
      </c>
      <c r="F28" s="13" t="s">
        <v>866</v>
      </c>
    </row>
    <row r="29" spans="1:7" ht="16.5" thickBot="1">
      <c r="A29" s="12">
        <v>26</v>
      </c>
      <c r="B29" s="54" t="s">
        <v>365</v>
      </c>
      <c r="C29" s="21"/>
      <c r="D29" s="16"/>
      <c r="E29" s="8">
        <f t="shared" si="0"/>
        <v>0</v>
      </c>
      <c r="F29" s="7" t="s">
        <v>866</v>
      </c>
      <c r="G29" s="24">
        <f>6/26</f>
        <v>0.23076923076923078</v>
      </c>
    </row>
    <row r="30" spans="3:5" ht="15.75" thickBot="1">
      <c r="C30" s="6">
        <f>SUM(C4:C29)</f>
        <v>57.6</v>
      </c>
      <c r="D30" s="6">
        <f>SUM(D4:D29)</f>
        <v>204.5</v>
      </c>
      <c r="E30" s="5">
        <f>SUM(E4:E29)</f>
        <v>262.1</v>
      </c>
    </row>
    <row r="31" spans="3:5" ht="15.75" thickBot="1">
      <c r="C31" s="4"/>
      <c r="D31" s="4"/>
      <c r="E31" s="3">
        <f>SUM(C30:D30)</f>
        <v>262.1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23.57421875" style="0" bestFit="1" customWidth="1"/>
    <col min="6" max="6" width="3.57421875" style="0" bestFit="1" customWidth="1"/>
  </cols>
  <sheetData>
    <row r="1" ht="15.75">
      <c r="A1" s="2" t="s">
        <v>366</v>
      </c>
    </row>
    <row r="2" s="42" customFormat="1" ht="11.25">
      <c r="A2" s="41" t="s">
        <v>141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385</v>
      </c>
      <c r="C4" s="150"/>
      <c r="D4" s="189">
        <v>122</v>
      </c>
      <c r="E4" s="35">
        <f aca="true" t="shared" si="0" ref="E4:E27">SUM(C4:D4)</f>
        <v>122</v>
      </c>
      <c r="F4" s="34" t="s">
        <v>867</v>
      </c>
    </row>
    <row r="5" spans="1:6" ht="15.75">
      <c r="A5" s="33">
        <v>2</v>
      </c>
      <c r="B5" s="53" t="s">
        <v>380</v>
      </c>
      <c r="C5" s="28"/>
      <c r="D5" s="190">
        <v>22</v>
      </c>
      <c r="E5" s="25">
        <f t="shared" si="0"/>
        <v>22</v>
      </c>
      <c r="F5" s="13" t="s">
        <v>867</v>
      </c>
    </row>
    <row r="6" spans="1:6" ht="15.75">
      <c r="A6" s="15">
        <v>3</v>
      </c>
      <c r="B6" s="53" t="s">
        <v>383</v>
      </c>
      <c r="C6" s="149"/>
      <c r="D6" s="153">
        <v>22</v>
      </c>
      <c r="E6" s="8">
        <f t="shared" si="0"/>
        <v>22</v>
      </c>
      <c r="F6" s="13" t="s">
        <v>867</v>
      </c>
    </row>
    <row r="7" spans="1:6" ht="15.75">
      <c r="A7" s="15">
        <v>4</v>
      </c>
      <c r="B7" s="53" t="s">
        <v>374</v>
      </c>
      <c r="C7" s="20"/>
      <c r="D7" s="188">
        <v>16</v>
      </c>
      <c r="E7" s="8">
        <f t="shared" si="0"/>
        <v>16</v>
      </c>
      <c r="F7" s="13" t="s">
        <v>867</v>
      </c>
    </row>
    <row r="8" spans="1:6" ht="15.75">
      <c r="A8" s="15">
        <v>5</v>
      </c>
      <c r="B8" s="53" t="s">
        <v>382</v>
      </c>
      <c r="C8" s="28"/>
      <c r="D8" s="190">
        <v>11</v>
      </c>
      <c r="E8" s="8">
        <f t="shared" si="0"/>
        <v>11</v>
      </c>
      <c r="F8" s="13" t="s">
        <v>867</v>
      </c>
    </row>
    <row r="9" spans="1:6" ht="15.75">
      <c r="A9" s="15">
        <v>6</v>
      </c>
      <c r="B9" s="53" t="s">
        <v>367</v>
      </c>
      <c r="C9" s="149"/>
      <c r="D9" s="153">
        <v>3</v>
      </c>
      <c r="E9" s="8">
        <f t="shared" si="0"/>
        <v>3</v>
      </c>
      <c r="F9" s="13" t="s">
        <v>867</v>
      </c>
    </row>
    <row r="10" spans="1:6" ht="15.75">
      <c r="A10" s="15">
        <v>7</v>
      </c>
      <c r="B10" s="53" t="s">
        <v>368</v>
      </c>
      <c r="C10" s="20"/>
      <c r="D10" s="19"/>
      <c r="E10" s="8">
        <f t="shared" si="0"/>
        <v>0</v>
      </c>
      <c r="F10" s="13" t="s">
        <v>867</v>
      </c>
    </row>
    <row r="11" spans="1:6" ht="15.75">
      <c r="A11" s="15">
        <v>8</v>
      </c>
      <c r="B11" s="53" t="s">
        <v>369</v>
      </c>
      <c r="C11" s="20"/>
      <c r="D11" s="19"/>
      <c r="E11" s="8">
        <f t="shared" si="0"/>
        <v>0</v>
      </c>
      <c r="F11" s="13" t="s">
        <v>867</v>
      </c>
    </row>
    <row r="12" spans="1:6" ht="15.75">
      <c r="A12" s="15">
        <v>9</v>
      </c>
      <c r="B12" s="53" t="s">
        <v>370</v>
      </c>
      <c r="C12" s="20"/>
      <c r="D12" s="19"/>
      <c r="E12" s="8">
        <f t="shared" si="0"/>
        <v>0</v>
      </c>
      <c r="F12" s="13" t="s">
        <v>867</v>
      </c>
    </row>
    <row r="13" spans="1:6" ht="15.75">
      <c r="A13" s="15">
        <v>10</v>
      </c>
      <c r="B13" s="53" t="s">
        <v>371</v>
      </c>
      <c r="C13" s="151"/>
      <c r="D13" s="153"/>
      <c r="E13" s="8">
        <f t="shared" si="0"/>
        <v>0</v>
      </c>
      <c r="F13" s="13" t="s">
        <v>867</v>
      </c>
    </row>
    <row r="14" spans="1:6" ht="15.75">
      <c r="A14" s="15">
        <v>11</v>
      </c>
      <c r="B14" s="53" t="s">
        <v>372</v>
      </c>
      <c r="C14" s="28"/>
      <c r="D14" s="27"/>
      <c r="E14" s="8">
        <f t="shared" si="0"/>
        <v>0</v>
      </c>
      <c r="F14" s="13" t="s">
        <v>867</v>
      </c>
    </row>
    <row r="15" spans="1:6" ht="15.75">
      <c r="A15" s="15">
        <v>12</v>
      </c>
      <c r="B15" s="53" t="s">
        <v>373</v>
      </c>
      <c r="C15" s="20"/>
      <c r="D15" s="19"/>
      <c r="E15" s="8">
        <f t="shared" si="0"/>
        <v>0</v>
      </c>
      <c r="F15" s="13" t="s">
        <v>867</v>
      </c>
    </row>
    <row r="16" spans="1:6" ht="15.75">
      <c r="A16" s="15">
        <v>13</v>
      </c>
      <c r="B16" s="53" t="s">
        <v>375</v>
      </c>
      <c r="C16" s="20"/>
      <c r="D16" s="19"/>
      <c r="E16" s="8">
        <f t="shared" si="0"/>
        <v>0</v>
      </c>
      <c r="F16" s="13" t="s">
        <v>867</v>
      </c>
    </row>
    <row r="17" spans="1:6" ht="15.75">
      <c r="A17" s="15">
        <v>14</v>
      </c>
      <c r="B17" s="53" t="s">
        <v>376</v>
      </c>
      <c r="C17" s="20"/>
      <c r="D17" s="19"/>
      <c r="E17" s="8">
        <f t="shared" si="0"/>
        <v>0</v>
      </c>
      <c r="F17" s="13" t="s">
        <v>867</v>
      </c>
    </row>
    <row r="18" spans="1:6" ht="15.75">
      <c r="A18" s="15">
        <v>15</v>
      </c>
      <c r="B18" s="53" t="s">
        <v>377</v>
      </c>
      <c r="C18" s="28"/>
      <c r="D18" s="27"/>
      <c r="E18" s="8">
        <f t="shared" si="0"/>
        <v>0</v>
      </c>
      <c r="F18" s="13" t="s">
        <v>867</v>
      </c>
    </row>
    <row r="19" spans="1:6" ht="15.75">
      <c r="A19" s="15">
        <v>16</v>
      </c>
      <c r="B19" s="53" t="s">
        <v>378</v>
      </c>
      <c r="C19" s="20"/>
      <c r="D19" s="19"/>
      <c r="E19" s="8">
        <f t="shared" si="0"/>
        <v>0</v>
      </c>
      <c r="F19" s="13" t="s">
        <v>867</v>
      </c>
    </row>
    <row r="20" spans="1:6" ht="15.75">
      <c r="A20" s="15">
        <v>17</v>
      </c>
      <c r="B20" s="53" t="s">
        <v>379</v>
      </c>
      <c r="C20" s="28"/>
      <c r="D20" s="27"/>
      <c r="E20" s="8">
        <f t="shared" si="0"/>
        <v>0</v>
      </c>
      <c r="F20" s="13" t="s">
        <v>867</v>
      </c>
    </row>
    <row r="21" spans="1:6" ht="15.75">
      <c r="A21" s="15">
        <v>18</v>
      </c>
      <c r="B21" s="53" t="s">
        <v>381</v>
      </c>
      <c r="C21" s="20"/>
      <c r="D21" s="19"/>
      <c r="E21" s="8">
        <f t="shared" si="0"/>
        <v>0</v>
      </c>
      <c r="F21" s="13" t="s">
        <v>867</v>
      </c>
    </row>
    <row r="22" spans="1:6" ht="15.75">
      <c r="A22" s="15">
        <v>19</v>
      </c>
      <c r="B22" s="53" t="s">
        <v>384</v>
      </c>
      <c r="C22" s="20"/>
      <c r="D22" s="19"/>
      <c r="E22" s="8">
        <f t="shared" si="0"/>
        <v>0</v>
      </c>
      <c r="F22" s="13" t="s">
        <v>867</v>
      </c>
    </row>
    <row r="23" spans="1:6" ht="15.75">
      <c r="A23" s="15">
        <v>20</v>
      </c>
      <c r="B23" s="53" t="s">
        <v>386</v>
      </c>
      <c r="C23" s="20"/>
      <c r="D23" s="19"/>
      <c r="E23" s="8">
        <f t="shared" si="0"/>
        <v>0</v>
      </c>
      <c r="F23" s="13" t="s">
        <v>867</v>
      </c>
    </row>
    <row r="24" spans="1:6" ht="15.75">
      <c r="A24" s="15">
        <v>21</v>
      </c>
      <c r="B24" s="53" t="s">
        <v>387</v>
      </c>
      <c r="C24" s="20"/>
      <c r="D24" s="19"/>
      <c r="E24" s="8">
        <f t="shared" si="0"/>
        <v>0</v>
      </c>
      <c r="F24" s="13" t="s">
        <v>867</v>
      </c>
    </row>
    <row r="25" spans="1:6" ht="15.75">
      <c r="A25" s="15">
        <v>22</v>
      </c>
      <c r="B25" s="53" t="s">
        <v>388</v>
      </c>
      <c r="C25" s="20"/>
      <c r="D25" s="19"/>
      <c r="E25" s="8">
        <f t="shared" si="0"/>
        <v>0</v>
      </c>
      <c r="F25" s="13" t="s">
        <v>867</v>
      </c>
    </row>
    <row r="26" spans="1:6" ht="15.75">
      <c r="A26" s="15">
        <v>23</v>
      </c>
      <c r="B26" s="53" t="s">
        <v>389</v>
      </c>
      <c r="C26" s="20"/>
      <c r="D26" s="19"/>
      <c r="E26" s="8">
        <f t="shared" si="0"/>
        <v>0</v>
      </c>
      <c r="F26" s="13" t="s">
        <v>867</v>
      </c>
    </row>
    <row r="27" spans="1:7" ht="16.5" thickBot="1">
      <c r="A27" s="12">
        <v>24</v>
      </c>
      <c r="B27" s="54" t="s">
        <v>390</v>
      </c>
      <c r="C27" s="23"/>
      <c r="D27" s="22"/>
      <c r="E27" s="8">
        <f t="shared" si="0"/>
        <v>0</v>
      </c>
      <c r="F27" s="7" t="s">
        <v>867</v>
      </c>
      <c r="G27" s="24">
        <f>6/24</f>
        <v>0.25</v>
      </c>
    </row>
    <row r="28" spans="3:5" ht="15.75" thickBot="1">
      <c r="C28" s="6">
        <f>SUM(C4:C27)</f>
        <v>0</v>
      </c>
      <c r="D28" s="6">
        <f>SUM(D4:D27)</f>
        <v>196</v>
      </c>
      <c r="E28" s="5">
        <f>SUM(E4:E27)</f>
        <v>196</v>
      </c>
    </row>
    <row r="29" spans="3:5" ht="15.75" thickBot="1">
      <c r="C29" s="4"/>
      <c r="D29" s="4"/>
      <c r="E29" s="3">
        <f>SUM(C28:D28)</f>
        <v>196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23.8515625" style="0" customWidth="1"/>
    <col min="6" max="6" width="3.421875" style="0" bestFit="1" customWidth="1"/>
  </cols>
  <sheetData>
    <row r="1" ht="15.75">
      <c r="A1" s="2" t="s">
        <v>391</v>
      </c>
    </row>
    <row r="2" s="42" customFormat="1" ht="11.25">
      <c r="A2" s="41" t="s">
        <v>392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396</v>
      </c>
      <c r="C4" s="150"/>
      <c r="D4" s="152">
        <v>23</v>
      </c>
      <c r="E4" s="35">
        <f aca="true" t="shared" si="0" ref="E4:E31">SUM(C4:D4)</f>
        <v>23</v>
      </c>
      <c r="F4" s="34" t="s">
        <v>868</v>
      </c>
    </row>
    <row r="5" spans="1:6" ht="15.75">
      <c r="A5" s="33">
        <v>2</v>
      </c>
      <c r="B5" s="53" t="s">
        <v>415</v>
      </c>
      <c r="C5" s="28">
        <v>21</v>
      </c>
      <c r="D5" s="27"/>
      <c r="E5" s="25">
        <f t="shared" si="0"/>
        <v>21</v>
      </c>
      <c r="F5" s="13" t="s">
        <v>868</v>
      </c>
    </row>
    <row r="6" spans="1:6" ht="15.75">
      <c r="A6" s="15">
        <v>3</v>
      </c>
      <c r="B6" s="53" t="s">
        <v>397</v>
      </c>
      <c r="C6" s="151"/>
      <c r="D6" s="153">
        <v>13.5</v>
      </c>
      <c r="E6" s="8">
        <f t="shared" si="0"/>
        <v>13.5</v>
      </c>
      <c r="F6" s="13" t="s">
        <v>868</v>
      </c>
    </row>
    <row r="7" spans="1:6" ht="15.75">
      <c r="A7" s="15">
        <v>4</v>
      </c>
      <c r="B7" s="53" t="s">
        <v>411</v>
      </c>
      <c r="C7" s="20"/>
      <c r="D7" s="19">
        <v>13.2</v>
      </c>
      <c r="E7" s="8">
        <f t="shared" si="0"/>
        <v>13.2</v>
      </c>
      <c r="F7" s="13" t="s">
        <v>868</v>
      </c>
    </row>
    <row r="8" spans="1:6" ht="15.75">
      <c r="A8" s="15">
        <v>5</v>
      </c>
      <c r="B8" s="53" t="s">
        <v>395</v>
      </c>
      <c r="C8" s="28"/>
      <c r="D8" s="27">
        <v>11</v>
      </c>
      <c r="E8" s="8">
        <f t="shared" si="0"/>
        <v>11</v>
      </c>
      <c r="F8" s="13" t="s">
        <v>868</v>
      </c>
    </row>
    <row r="9" spans="1:6" ht="15.75">
      <c r="A9" s="15">
        <v>6</v>
      </c>
      <c r="B9" s="53" t="s">
        <v>410</v>
      </c>
      <c r="C9" s="20"/>
      <c r="D9" s="19">
        <v>6</v>
      </c>
      <c r="E9" s="8">
        <f t="shared" si="0"/>
        <v>6</v>
      </c>
      <c r="F9" s="13" t="s">
        <v>868</v>
      </c>
    </row>
    <row r="10" spans="1:6" ht="15.75">
      <c r="A10" s="15">
        <v>7</v>
      </c>
      <c r="B10" s="53" t="s">
        <v>393</v>
      </c>
      <c r="C10" s="149"/>
      <c r="D10" s="8"/>
      <c r="E10" s="8">
        <f t="shared" si="0"/>
        <v>0</v>
      </c>
      <c r="F10" s="13" t="s">
        <v>868</v>
      </c>
    </row>
    <row r="11" spans="1:6" ht="15.75">
      <c r="A11" s="15">
        <v>8</v>
      </c>
      <c r="B11" s="53" t="s">
        <v>394</v>
      </c>
      <c r="C11" s="20"/>
      <c r="D11" s="19"/>
      <c r="E11" s="8">
        <f t="shared" si="0"/>
        <v>0</v>
      </c>
      <c r="F11" s="13" t="s">
        <v>868</v>
      </c>
    </row>
    <row r="12" spans="1:6" ht="15.75">
      <c r="A12" s="15">
        <v>9</v>
      </c>
      <c r="B12" s="53" t="s">
        <v>398</v>
      </c>
      <c r="C12" s="20"/>
      <c r="D12" s="19"/>
      <c r="E12" s="8">
        <f t="shared" si="0"/>
        <v>0</v>
      </c>
      <c r="F12" s="13" t="s">
        <v>868</v>
      </c>
    </row>
    <row r="13" spans="1:6" ht="15.75">
      <c r="A13" s="15">
        <v>10</v>
      </c>
      <c r="B13" s="53" t="s">
        <v>399</v>
      </c>
      <c r="C13" s="20"/>
      <c r="D13" s="19"/>
      <c r="E13" s="8">
        <f t="shared" si="0"/>
        <v>0</v>
      </c>
      <c r="F13" s="13" t="s">
        <v>868</v>
      </c>
    </row>
    <row r="14" spans="1:6" ht="15.75">
      <c r="A14" s="15">
        <v>11</v>
      </c>
      <c r="B14" s="53" t="s">
        <v>400</v>
      </c>
      <c r="C14" s="28"/>
      <c r="D14" s="27"/>
      <c r="E14" s="8">
        <f t="shared" si="0"/>
        <v>0</v>
      </c>
      <c r="F14" s="13" t="s">
        <v>868</v>
      </c>
    </row>
    <row r="15" spans="1:6" ht="15.75">
      <c r="A15" s="15">
        <v>12</v>
      </c>
      <c r="B15" s="53" t="s">
        <v>401</v>
      </c>
      <c r="C15" s="20"/>
      <c r="D15" s="19"/>
      <c r="E15" s="8">
        <f t="shared" si="0"/>
        <v>0</v>
      </c>
      <c r="F15" s="13" t="s">
        <v>868</v>
      </c>
    </row>
    <row r="16" spans="1:6" ht="15.75">
      <c r="A16" s="15">
        <v>13</v>
      </c>
      <c r="B16" s="53" t="s">
        <v>402</v>
      </c>
      <c r="C16" s="20"/>
      <c r="D16" s="19"/>
      <c r="E16" s="8">
        <f t="shared" si="0"/>
        <v>0</v>
      </c>
      <c r="F16" s="13" t="s">
        <v>868</v>
      </c>
    </row>
    <row r="17" spans="1:6" ht="15.75">
      <c r="A17" s="15">
        <v>14</v>
      </c>
      <c r="B17" s="53" t="s">
        <v>403</v>
      </c>
      <c r="C17" s="20"/>
      <c r="D17" s="19"/>
      <c r="E17" s="8">
        <f t="shared" si="0"/>
        <v>0</v>
      </c>
      <c r="F17" s="13" t="s">
        <v>868</v>
      </c>
    </row>
    <row r="18" spans="1:6" ht="15.75">
      <c r="A18" s="15">
        <v>15</v>
      </c>
      <c r="B18" s="53" t="s">
        <v>404</v>
      </c>
      <c r="C18" s="28"/>
      <c r="D18" s="27"/>
      <c r="E18" s="8">
        <f t="shared" si="0"/>
        <v>0</v>
      </c>
      <c r="F18" s="13" t="s">
        <v>868</v>
      </c>
    </row>
    <row r="19" spans="1:6" ht="15.75">
      <c r="A19" s="15">
        <v>16</v>
      </c>
      <c r="B19" s="53" t="s">
        <v>405</v>
      </c>
      <c r="C19" s="20"/>
      <c r="D19" s="19"/>
      <c r="E19" s="8">
        <f t="shared" si="0"/>
        <v>0</v>
      </c>
      <c r="F19" s="13" t="s">
        <v>868</v>
      </c>
    </row>
    <row r="20" spans="1:6" ht="15.75">
      <c r="A20" s="15">
        <v>17</v>
      </c>
      <c r="B20" s="53" t="s">
        <v>406</v>
      </c>
      <c r="C20" s="28"/>
      <c r="D20" s="27"/>
      <c r="E20" s="8">
        <f t="shared" si="0"/>
        <v>0</v>
      </c>
      <c r="F20" s="13" t="s">
        <v>868</v>
      </c>
    </row>
    <row r="21" spans="1:6" ht="15.75">
      <c r="A21" s="15">
        <v>18</v>
      </c>
      <c r="B21" s="53" t="s">
        <v>407</v>
      </c>
      <c r="C21" s="20"/>
      <c r="D21" s="19"/>
      <c r="E21" s="8">
        <f t="shared" si="0"/>
        <v>0</v>
      </c>
      <c r="F21" s="13" t="s">
        <v>868</v>
      </c>
    </row>
    <row r="22" spans="1:6" ht="15.75">
      <c r="A22" s="15">
        <v>19</v>
      </c>
      <c r="B22" s="53" t="s">
        <v>408</v>
      </c>
      <c r="C22" s="20"/>
      <c r="D22" s="19"/>
      <c r="E22" s="8">
        <f t="shared" si="0"/>
        <v>0</v>
      </c>
      <c r="F22" s="13" t="s">
        <v>868</v>
      </c>
    </row>
    <row r="23" spans="1:6" ht="15.75">
      <c r="A23" s="15">
        <v>20</v>
      </c>
      <c r="B23" s="53" t="s">
        <v>409</v>
      </c>
      <c r="C23" s="149"/>
      <c r="D23" s="8"/>
      <c r="E23" s="8">
        <f t="shared" si="0"/>
        <v>0</v>
      </c>
      <c r="F23" s="13" t="s">
        <v>868</v>
      </c>
    </row>
    <row r="24" spans="1:6" ht="15.75">
      <c r="A24" s="15">
        <v>21</v>
      </c>
      <c r="B24" s="53" t="s">
        <v>412</v>
      </c>
      <c r="C24" s="20"/>
      <c r="D24" s="19"/>
      <c r="E24" s="8">
        <f t="shared" si="0"/>
        <v>0</v>
      </c>
      <c r="F24" s="13" t="s">
        <v>868</v>
      </c>
    </row>
    <row r="25" spans="1:6" ht="15.75">
      <c r="A25" s="15">
        <v>22</v>
      </c>
      <c r="B25" s="53" t="s">
        <v>413</v>
      </c>
      <c r="C25" s="20"/>
      <c r="D25" s="19"/>
      <c r="E25" s="8">
        <f t="shared" si="0"/>
        <v>0</v>
      </c>
      <c r="F25" s="13" t="s">
        <v>868</v>
      </c>
    </row>
    <row r="26" spans="1:6" ht="15.75">
      <c r="A26" s="15">
        <v>23</v>
      </c>
      <c r="B26" s="53" t="s">
        <v>414</v>
      </c>
      <c r="C26" s="20"/>
      <c r="D26" s="19"/>
      <c r="E26" s="8">
        <f t="shared" si="0"/>
        <v>0</v>
      </c>
      <c r="F26" s="13" t="s">
        <v>868</v>
      </c>
    </row>
    <row r="27" spans="1:6" ht="15.75">
      <c r="A27" s="15">
        <v>24</v>
      </c>
      <c r="B27" s="53" t="s">
        <v>416</v>
      </c>
      <c r="C27" s="23"/>
      <c r="D27" s="22"/>
      <c r="E27" s="8">
        <f t="shared" si="0"/>
        <v>0</v>
      </c>
      <c r="F27" s="13" t="s">
        <v>868</v>
      </c>
    </row>
    <row r="28" spans="1:6" ht="15.75">
      <c r="A28" s="15">
        <v>25</v>
      </c>
      <c r="B28" s="53" t="s">
        <v>417</v>
      </c>
      <c r="C28" s="21"/>
      <c r="D28" s="16"/>
      <c r="E28" s="8">
        <f t="shared" si="0"/>
        <v>0</v>
      </c>
      <c r="F28" s="13" t="s">
        <v>868</v>
      </c>
    </row>
    <row r="29" spans="1:6" ht="15.75">
      <c r="A29" s="15">
        <v>26</v>
      </c>
      <c r="B29" s="53" t="s">
        <v>418</v>
      </c>
      <c r="C29" s="21"/>
      <c r="D29" s="16"/>
      <c r="E29" s="8">
        <f t="shared" si="0"/>
        <v>0</v>
      </c>
      <c r="F29" s="13" t="s">
        <v>868</v>
      </c>
    </row>
    <row r="30" spans="1:6" ht="15.75">
      <c r="A30" s="15">
        <v>27</v>
      </c>
      <c r="B30" s="53" t="s">
        <v>419</v>
      </c>
      <c r="C30" s="20"/>
      <c r="D30" s="19"/>
      <c r="E30" s="8">
        <f t="shared" si="0"/>
        <v>0</v>
      </c>
      <c r="F30" s="13" t="s">
        <v>868</v>
      </c>
    </row>
    <row r="31" spans="1:7" ht="16.5" thickBot="1">
      <c r="A31" s="12">
        <v>28</v>
      </c>
      <c r="B31" s="54" t="s">
        <v>420</v>
      </c>
      <c r="C31" s="21"/>
      <c r="D31" s="16"/>
      <c r="E31" s="8">
        <f t="shared" si="0"/>
        <v>0</v>
      </c>
      <c r="F31" s="7" t="s">
        <v>868</v>
      </c>
      <c r="G31" s="24">
        <f>6/28</f>
        <v>0.21428571428571427</v>
      </c>
    </row>
    <row r="32" spans="3:5" ht="15.75" thickBot="1">
      <c r="C32" s="6">
        <f>SUM(C4:C31)</f>
        <v>21</v>
      </c>
      <c r="D32" s="6">
        <f>SUM(D4:D31)</f>
        <v>66.7</v>
      </c>
      <c r="E32" s="5">
        <f>SUM(E4:E31)</f>
        <v>87.7</v>
      </c>
    </row>
    <row r="33" spans="3:5" ht="15.75" thickBot="1">
      <c r="C33" s="4"/>
      <c r="D33" s="4"/>
      <c r="E33" s="3">
        <f>SUM(C32:D32)</f>
        <v>87.7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2.421875" style="0" bestFit="1" customWidth="1"/>
    <col min="6" max="6" width="3.421875" style="0" bestFit="1" customWidth="1"/>
  </cols>
  <sheetData>
    <row r="1" ht="15.75">
      <c r="A1" s="2" t="s">
        <v>421</v>
      </c>
    </row>
    <row r="2" s="42" customFormat="1" ht="11.25">
      <c r="A2" s="41" t="s">
        <v>60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439</v>
      </c>
      <c r="C4" s="150"/>
      <c r="D4" s="152">
        <v>41</v>
      </c>
      <c r="E4" s="35">
        <f>SUM(C4:D4)</f>
        <v>41</v>
      </c>
      <c r="F4" s="34" t="s">
        <v>869</v>
      </c>
    </row>
    <row r="5" spans="1:6" ht="15.75">
      <c r="A5" s="33">
        <v>2</v>
      </c>
      <c r="B5" s="53" t="s">
        <v>425</v>
      </c>
      <c r="C5" s="28"/>
      <c r="D5" s="27">
        <v>37</v>
      </c>
      <c r="E5" s="25">
        <f>SUM(C5:D5)</f>
        <v>37</v>
      </c>
      <c r="F5" s="13" t="s">
        <v>869</v>
      </c>
    </row>
    <row r="6" spans="1:6" ht="15.75">
      <c r="A6" s="15">
        <v>3</v>
      </c>
      <c r="B6" s="53" t="s">
        <v>423</v>
      </c>
      <c r="C6" s="20"/>
      <c r="D6" s="19">
        <v>17.5</v>
      </c>
      <c r="E6" s="8">
        <f>SUM(C6:D6)</f>
        <v>17.5</v>
      </c>
      <c r="F6" s="13" t="s">
        <v>869</v>
      </c>
    </row>
    <row r="7" spans="1:6" ht="15.75">
      <c r="A7" s="15">
        <v>4</v>
      </c>
      <c r="B7" s="53" t="s">
        <v>436</v>
      </c>
      <c r="C7" s="20">
        <v>8</v>
      </c>
      <c r="D7" s="19">
        <v>7</v>
      </c>
      <c r="E7" s="8">
        <f>SUM(C7:D7)</f>
        <v>15</v>
      </c>
      <c r="F7" s="13" t="s">
        <v>869</v>
      </c>
    </row>
    <row r="8" spans="1:6" ht="15.75">
      <c r="A8" s="15">
        <v>5</v>
      </c>
      <c r="B8" s="53" t="s">
        <v>424</v>
      </c>
      <c r="C8" s="28"/>
      <c r="D8" s="27">
        <v>13</v>
      </c>
      <c r="E8" s="8">
        <f>SUM(C8:D8)</f>
        <v>13</v>
      </c>
      <c r="F8" s="13" t="s">
        <v>869</v>
      </c>
    </row>
    <row r="9" spans="1:6" ht="15.75">
      <c r="A9" s="15">
        <v>6</v>
      </c>
      <c r="B9" s="53" t="s">
        <v>442</v>
      </c>
      <c r="C9" s="20"/>
      <c r="D9" s="19">
        <v>12.5</v>
      </c>
      <c r="E9" s="8">
        <f>SUM(C9:D9)</f>
        <v>12.5</v>
      </c>
      <c r="F9" s="13" t="s">
        <v>869</v>
      </c>
    </row>
    <row r="10" spans="1:6" ht="15.75">
      <c r="A10" s="15">
        <v>7</v>
      </c>
      <c r="B10" s="53" t="s">
        <v>440</v>
      </c>
      <c r="C10" s="20"/>
      <c r="D10" s="19">
        <v>10</v>
      </c>
      <c r="E10" s="8">
        <f>SUM(C10:D10)</f>
        <v>10</v>
      </c>
      <c r="F10" s="13" t="s">
        <v>869</v>
      </c>
    </row>
    <row r="11" spans="1:6" ht="15.75">
      <c r="A11" s="15">
        <v>8</v>
      </c>
      <c r="B11" s="53" t="s">
        <v>431</v>
      </c>
      <c r="C11" s="20"/>
      <c r="D11" s="19">
        <v>9.3</v>
      </c>
      <c r="E11" s="8">
        <f>SUM(C11:D11)</f>
        <v>9.3</v>
      </c>
      <c r="F11" s="13" t="s">
        <v>869</v>
      </c>
    </row>
    <row r="12" spans="1:6" ht="15.75">
      <c r="A12" s="15">
        <v>9</v>
      </c>
      <c r="B12" s="53" t="s">
        <v>433</v>
      </c>
      <c r="C12" s="20"/>
      <c r="D12" s="19">
        <v>6.5</v>
      </c>
      <c r="E12" s="8">
        <f>SUM(C12:D12)</f>
        <v>6.5</v>
      </c>
      <c r="F12" s="13" t="s">
        <v>869</v>
      </c>
    </row>
    <row r="13" spans="1:6" ht="15.75">
      <c r="A13" s="15">
        <v>10</v>
      </c>
      <c r="B13" s="53" t="s">
        <v>437</v>
      </c>
      <c r="C13" s="20"/>
      <c r="D13" s="19">
        <v>4.5</v>
      </c>
      <c r="E13" s="8">
        <f>SUM(C13:D13)</f>
        <v>4.5</v>
      </c>
      <c r="F13" s="13" t="s">
        <v>869</v>
      </c>
    </row>
    <row r="14" spans="1:6" ht="15.75">
      <c r="A14" s="15">
        <v>11</v>
      </c>
      <c r="B14" s="53" t="s">
        <v>428</v>
      </c>
      <c r="C14" s="28"/>
      <c r="D14" s="27">
        <v>2</v>
      </c>
      <c r="E14" s="8">
        <f>SUM(C14:D14)</f>
        <v>2</v>
      </c>
      <c r="F14" s="13" t="s">
        <v>869</v>
      </c>
    </row>
    <row r="15" spans="1:6" ht="15.75">
      <c r="A15" s="15">
        <v>12</v>
      </c>
      <c r="B15" s="53" t="s">
        <v>422</v>
      </c>
      <c r="C15" s="149"/>
      <c r="D15" s="8"/>
      <c r="E15" s="8">
        <f>SUM(C15:D15)</f>
        <v>0</v>
      </c>
      <c r="F15" s="13" t="s">
        <v>869</v>
      </c>
    </row>
    <row r="16" spans="1:6" ht="15.75">
      <c r="A16" s="15">
        <v>13</v>
      </c>
      <c r="B16" s="53" t="s">
        <v>426</v>
      </c>
      <c r="C16" s="151"/>
      <c r="D16" s="153"/>
      <c r="E16" s="8">
        <f>SUM(C16:D16)</f>
        <v>0</v>
      </c>
      <c r="F16" s="13" t="s">
        <v>869</v>
      </c>
    </row>
    <row r="17" spans="1:6" ht="15.75">
      <c r="A17" s="15">
        <v>14</v>
      </c>
      <c r="B17" s="53" t="s">
        <v>427</v>
      </c>
      <c r="C17" s="20"/>
      <c r="D17" s="19"/>
      <c r="E17" s="8">
        <f>SUM(C17:D17)</f>
        <v>0</v>
      </c>
      <c r="F17" s="13" t="s">
        <v>869</v>
      </c>
    </row>
    <row r="18" spans="1:6" ht="15.75">
      <c r="A18" s="15">
        <v>15</v>
      </c>
      <c r="B18" s="53" t="s">
        <v>429</v>
      </c>
      <c r="C18" s="28"/>
      <c r="D18" s="27"/>
      <c r="E18" s="8">
        <f>SUM(C18:D18)</f>
        <v>0</v>
      </c>
      <c r="F18" s="13" t="s">
        <v>869</v>
      </c>
    </row>
    <row r="19" spans="1:6" ht="15.75">
      <c r="A19" s="15">
        <v>16</v>
      </c>
      <c r="B19" s="53" t="s">
        <v>430</v>
      </c>
      <c r="C19" s="20"/>
      <c r="D19" s="19"/>
      <c r="E19" s="8">
        <f>SUM(C19:D19)</f>
        <v>0</v>
      </c>
      <c r="F19" s="13" t="s">
        <v>869</v>
      </c>
    </row>
    <row r="20" spans="1:6" ht="15.75">
      <c r="A20" s="15">
        <v>17</v>
      </c>
      <c r="B20" s="53" t="s">
        <v>432</v>
      </c>
      <c r="C20" s="28"/>
      <c r="D20" s="27"/>
      <c r="E20" s="8">
        <f>SUM(C20:D20)</f>
        <v>0</v>
      </c>
      <c r="F20" s="13" t="s">
        <v>869</v>
      </c>
    </row>
    <row r="21" spans="1:6" ht="15.75">
      <c r="A21" s="15">
        <v>18</v>
      </c>
      <c r="B21" s="53" t="s">
        <v>434</v>
      </c>
      <c r="C21" s="20"/>
      <c r="D21" s="19"/>
      <c r="E21" s="8">
        <f>SUM(C21:D21)</f>
        <v>0</v>
      </c>
      <c r="F21" s="13" t="s">
        <v>869</v>
      </c>
    </row>
    <row r="22" spans="1:6" ht="15.75">
      <c r="A22" s="15">
        <v>19</v>
      </c>
      <c r="B22" s="53" t="s">
        <v>435</v>
      </c>
      <c r="C22" s="20"/>
      <c r="D22" s="19"/>
      <c r="E22" s="8">
        <f>SUM(C22:D22)</f>
        <v>0</v>
      </c>
      <c r="F22" s="13" t="s">
        <v>869</v>
      </c>
    </row>
    <row r="23" spans="1:6" ht="15.75">
      <c r="A23" s="15">
        <v>20</v>
      </c>
      <c r="B23" s="53" t="s">
        <v>438</v>
      </c>
      <c r="C23" s="149"/>
      <c r="D23" s="8"/>
      <c r="E23" s="8">
        <f>SUM(C23:D23)</f>
        <v>0</v>
      </c>
      <c r="F23" s="13" t="s">
        <v>869</v>
      </c>
    </row>
    <row r="24" spans="1:6" ht="15.75">
      <c r="A24" s="15">
        <v>21</v>
      </c>
      <c r="B24" s="53" t="s">
        <v>441</v>
      </c>
      <c r="C24" s="20"/>
      <c r="D24" s="19"/>
      <c r="E24" s="8">
        <f>SUM(C24:D24)</f>
        <v>0</v>
      </c>
      <c r="F24" s="13" t="s">
        <v>869</v>
      </c>
    </row>
    <row r="25" spans="1:6" ht="15.75">
      <c r="A25" s="15">
        <v>22</v>
      </c>
      <c r="B25" s="53" t="s">
        <v>443</v>
      </c>
      <c r="C25" s="20"/>
      <c r="D25" s="19"/>
      <c r="E25" s="8">
        <f>SUM(C25:D25)</f>
        <v>0</v>
      </c>
      <c r="F25" s="13" t="s">
        <v>869</v>
      </c>
    </row>
    <row r="26" spans="1:6" ht="15.75">
      <c r="A26" s="15">
        <v>23</v>
      </c>
      <c r="B26" s="53" t="s">
        <v>444</v>
      </c>
      <c r="C26" s="20"/>
      <c r="D26" s="19"/>
      <c r="E26" s="8">
        <f>SUM(C26:D26)</f>
        <v>0</v>
      </c>
      <c r="F26" s="13" t="s">
        <v>869</v>
      </c>
    </row>
    <row r="27" spans="1:6" ht="15.75">
      <c r="A27" s="15">
        <v>24</v>
      </c>
      <c r="B27" s="53" t="s">
        <v>445</v>
      </c>
      <c r="C27" s="23"/>
      <c r="D27" s="22"/>
      <c r="E27" s="8">
        <f>SUM(C27:D27)</f>
        <v>0</v>
      </c>
      <c r="F27" s="13" t="s">
        <v>869</v>
      </c>
    </row>
    <row r="28" spans="1:6" ht="15.75">
      <c r="A28" s="15">
        <v>25</v>
      </c>
      <c r="B28" s="53" t="s">
        <v>446</v>
      </c>
      <c r="C28" s="21"/>
      <c r="D28" s="16"/>
      <c r="E28" s="8">
        <f>SUM(C28:D28)</f>
        <v>0</v>
      </c>
      <c r="F28" s="13" t="s">
        <v>869</v>
      </c>
    </row>
    <row r="29" spans="1:6" ht="15.75">
      <c r="A29" s="15">
        <v>26</v>
      </c>
      <c r="B29" s="53" t="s">
        <v>447</v>
      </c>
      <c r="C29" s="21"/>
      <c r="D29" s="16"/>
      <c r="E29" s="8">
        <f>SUM(C29:D29)</f>
        <v>0</v>
      </c>
      <c r="F29" s="13" t="s">
        <v>869</v>
      </c>
    </row>
    <row r="30" spans="1:7" ht="16.5" thickBot="1">
      <c r="A30" s="12">
        <v>27</v>
      </c>
      <c r="B30" s="54" t="s">
        <v>448</v>
      </c>
      <c r="C30" s="20"/>
      <c r="D30" s="19"/>
      <c r="E30" s="8">
        <f>SUM(C30:D30)</f>
        <v>0</v>
      </c>
      <c r="F30" s="7" t="s">
        <v>869</v>
      </c>
      <c r="G30" s="24">
        <f>11/27</f>
        <v>0.4074074074074074</v>
      </c>
    </row>
    <row r="31" spans="3:5" ht="15.75" thickBot="1">
      <c r="C31" s="6">
        <f>SUM(C4:C30)</f>
        <v>8</v>
      </c>
      <c r="D31" s="6">
        <f>SUM(D4:D30)</f>
        <v>160.3</v>
      </c>
      <c r="E31" s="5">
        <f>SUM(E4:E30)</f>
        <v>168.3</v>
      </c>
    </row>
    <row r="32" spans="3:5" ht="15.75" thickBot="1">
      <c r="C32" s="4"/>
      <c r="D32" s="4"/>
      <c r="E32" s="3">
        <f>SUM(C31:D31)</f>
        <v>168.3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2.00390625" style="76" customWidth="1"/>
    <col min="2" max="2" width="45.421875" style="0" bestFit="1" customWidth="1"/>
    <col min="3" max="3" width="9.8515625" style="77" bestFit="1" customWidth="1"/>
    <col min="4" max="4" width="2.421875" style="0" customWidth="1"/>
    <col min="5" max="5" width="9.8515625" style="0" bestFit="1" customWidth="1"/>
  </cols>
  <sheetData>
    <row r="1" spans="1:5" ht="26.25" thickBot="1">
      <c r="A1" s="59" t="s">
        <v>884</v>
      </c>
      <c r="B1" s="60"/>
      <c r="C1" s="61" t="s">
        <v>922</v>
      </c>
      <c r="D1" s="62"/>
      <c r="E1" s="62"/>
    </row>
    <row r="2" spans="1:5" ht="22.5" customHeight="1" thickBot="1">
      <c r="A2" s="63" t="s">
        <v>885</v>
      </c>
      <c r="B2" s="64" t="str">
        <f>'1.A '!B4</f>
        <v>Cejnar Dominik</v>
      </c>
      <c r="C2" s="65">
        <f>'1.A '!E4</f>
        <v>54</v>
      </c>
      <c r="D2" s="62"/>
      <c r="E2" s="66" t="s">
        <v>923</v>
      </c>
    </row>
    <row r="3" spans="1:5" ht="22.5" customHeight="1">
      <c r="A3" s="67" t="s">
        <v>886</v>
      </c>
      <c r="B3" s="154" t="str">
        <f>'1.B '!B4</f>
        <v>Bůžková Eliška</v>
      </c>
      <c r="C3" s="68">
        <f>'1.B '!E4</f>
        <v>82.7</v>
      </c>
      <c r="D3" s="62"/>
      <c r="E3" s="62"/>
    </row>
    <row r="4" spans="1:5" ht="22.5" customHeight="1">
      <c r="A4" s="67" t="s">
        <v>887</v>
      </c>
      <c r="B4" s="155" t="str">
        <f>'1.C '!B4</f>
        <v>Chmelíková Tereza</v>
      </c>
      <c r="C4" s="68">
        <f>'1.C '!E4</f>
        <v>24.2</v>
      </c>
      <c r="D4" s="62"/>
      <c r="E4" s="62"/>
    </row>
    <row r="5" spans="1:5" ht="22.5" customHeight="1">
      <c r="A5" s="67" t="s">
        <v>888</v>
      </c>
      <c r="B5" s="154" t="str">
        <f>'2.A '!B4</f>
        <v>Pírková Barbora</v>
      </c>
      <c r="C5" s="68">
        <f>'2.A '!E4</f>
        <v>27.5</v>
      </c>
      <c r="D5" s="62"/>
      <c r="E5" s="62"/>
    </row>
    <row r="6" spans="1:5" ht="22.5" customHeight="1">
      <c r="A6" s="67" t="s">
        <v>889</v>
      </c>
      <c r="B6" s="154" t="str">
        <f>'2.B '!B4</f>
        <v>Miřijovský Jan Jiří</v>
      </c>
      <c r="C6" s="68">
        <f>'2.B '!E4</f>
        <v>40</v>
      </c>
      <c r="D6" s="62"/>
      <c r="E6" s="62"/>
    </row>
    <row r="7" spans="1:5" ht="22.5" customHeight="1">
      <c r="A7" s="67" t="s">
        <v>890</v>
      </c>
      <c r="B7" s="202" t="str">
        <f>'2.C '!B4</f>
        <v>Stolár Tobiáš</v>
      </c>
      <c r="C7" s="203">
        <f>'2.C '!E4</f>
        <v>115</v>
      </c>
      <c r="D7" s="62"/>
      <c r="E7" s="62"/>
    </row>
    <row r="8" spans="1:5" ht="22.5" customHeight="1">
      <c r="A8" s="67" t="s">
        <v>891</v>
      </c>
      <c r="B8" s="202" t="str">
        <f>'2.D '!B4</f>
        <v>Maroulová Elektra Lilith</v>
      </c>
      <c r="C8" s="203">
        <f>'2.D '!E4</f>
        <v>190</v>
      </c>
      <c r="D8" s="62"/>
      <c r="E8" s="62"/>
    </row>
    <row r="9" spans="1:5" ht="22.5" customHeight="1">
      <c r="A9" s="67" t="s">
        <v>892</v>
      </c>
      <c r="B9" s="154" t="str">
        <f>'3.A '!B4</f>
        <v>Cejnar Tomáš</v>
      </c>
      <c r="C9" s="68">
        <f>'3.A '!E4</f>
        <v>74</v>
      </c>
      <c r="D9" s="62"/>
      <c r="E9" s="62"/>
    </row>
    <row r="10" spans="1:5" ht="22.5" customHeight="1">
      <c r="A10" s="67" t="s">
        <v>893</v>
      </c>
      <c r="B10" s="202" t="str">
        <f>'3.B '!B4</f>
        <v>Zadražilová Michaela</v>
      </c>
      <c r="C10" s="203">
        <f>'3.B '!E4</f>
        <v>223</v>
      </c>
      <c r="D10" s="62"/>
      <c r="E10" s="62"/>
    </row>
    <row r="11" spans="1:5" ht="22.5" customHeight="1">
      <c r="A11" s="67" t="s">
        <v>894</v>
      </c>
      <c r="B11" s="154" t="str">
        <f>'3.C '!B4</f>
        <v>Martinez Tapia Daniel</v>
      </c>
      <c r="C11" s="68">
        <f>'3.C '!E4</f>
        <v>22</v>
      </c>
      <c r="D11" s="62"/>
      <c r="E11" s="62"/>
    </row>
    <row r="12" spans="1:5" ht="22.5" customHeight="1">
      <c r="A12" s="67" t="s">
        <v>921</v>
      </c>
      <c r="B12" s="202" t="str">
        <f>'3.D '!B4</f>
        <v>Frolík Filip</v>
      </c>
      <c r="C12" s="203">
        <f>'3.D '!E4</f>
        <v>114.2</v>
      </c>
      <c r="D12" s="62"/>
      <c r="E12" s="62"/>
    </row>
    <row r="13" spans="1:5" ht="22.5" customHeight="1">
      <c r="A13" s="67" t="s">
        <v>895</v>
      </c>
      <c r="B13" s="161" t="str">
        <f>'4.A '!B4</f>
        <v>Kožíšek David</v>
      </c>
      <c r="C13" s="68">
        <f>'4.A '!E4</f>
        <v>89.8</v>
      </c>
      <c r="D13" s="62"/>
      <c r="E13" s="62"/>
    </row>
    <row r="14" spans="1:5" ht="22.5" customHeight="1">
      <c r="A14" s="67" t="s">
        <v>896</v>
      </c>
      <c r="B14" s="154" t="str">
        <f>'4.B '!B4</f>
        <v>Krnáčová Anna</v>
      </c>
      <c r="C14" s="68">
        <f>'4.B '!E4</f>
        <v>42.7</v>
      </c>
      <c r="D14" s="62"/>
      <c r="E14" s="62"/>
    </row>
    <row r="15" spans="1:5" ht="22.5" customHeight="1">
      <c r="A15" s="67" t="s">
        <v>897</v>
      </c>
      <c r="B15" s="162" t="str">
        <f>'4.C '!B4</f>
        <v>Netík Vojtěch</v>
      </c>
      <c r="C15" s="68">
        <f>'4.C '!E4</f>
        <v>83</v>
      </c>
      <c r="D15" s="62"/>
      <c r="E15" s="62"/>
    </row>
    <row r="16" spans="1:5" ht="22.5" customHeight="1">
      <c r="A16" s="67" t="s">
        <v>898</v>
      </c>
      <c r="B16" s="202" t="str">
        <f>'5.A '!B4</f>
        <v>Pecharová Charlotte</v>
      </c>
      <c r="C16" s="203">
        <f>'5.A '!E4</f>
        <v>122</v>
      </c>
      <c r="D16" s="62"/>
      <c r="E16" s="62"/>
    </row>
    <row r="17" spans="1:5" ht="22.5" customHeight="1">
      <c r="A17" s="67" t="s">
        <v>899</v>
      </c>
      <c r="B17" s="154" t="str">
        <f>'5.B '!B4</f>
        <v>Hlavatý Ladislav</v>
      </c>
      <c r="C17" s="68">
        <f>'5.B '!E4</f>
        <v>23</v>
      </c>
      <c r="D17" s="62"/>
      <c r="E17" s="62"/>
    </row>
    <row r="18" spans="1:5" ht="22.5" customHeight="1" thickBot="1">
      <c r="A18" s="71" t="s">
        <v>900</v>
      </c>
      <c r="B18" s="157" t="str">
        <f>'5.C '!B4</f>
        <v>Míšková Julie</v>
      </c>
      <c r="C18" s="72">
        <f>'5.C '!E4</f>
        <v>41</v>
      </c>
      <c r="D18" s="62"/>
      <c r="E18" s="62"/>
    </row>
    <row r="19" spans="1:5" ht="22.5" customHeight="1">
      <c r="A19" s="73" t="s">
        <v>901</v>
      </c>
      <c r="B19" s="158" t="str">
        <f>'6.A '!B4</f>
        <v>Pražáková Dominika</v>
      </c>
      <c r="C19" s="74">
        <f>'6.A '!E4</f>
        <v>55</v>
      </c>
      <c r="D19" s="62"/>
      <c r="E19" s="62"/>
    </row>
    <row r="20" spans="1:5" ht="22.5" customHeight="1">
      <c r="A20" s="67" t="s">
        <v>902</v>
      </c>
      <c r="B20" s="154" t="str">
        <f>'6.B '!B4</f>
        <v>Netík Filip</v>
      </c>
      <c r="C20" s="68">
        <f>'6.B '!E4</f>
        <v>83</v>
      </c>
      <c r="D20" s="62"/>
      <c r="E20" s="62"/>
    </row>
    <row r="21" spans="1:5" ht="22.5" customHeight="1">
      <c r="A21" s="67" t="s">
        <v>903</v>
      </c>
      <c r="B21" s="155" t="str">
        <f>'6.C '!B4</f>
        <v>Špringerová Ella</v>
      </c>
      <c r="C21" s="68">
        <f>'6.C '!E4</f>
        <v>41</v>
      </c>
      <c r="D21" s="62"/>
      <c r="E21" s="62"/>
    </row>
    <row r="22" spans="1:5" ht="22.5" customHeight="1">
      <c r="A22" s="69" t="s">
        <v>904</v>
      </c>
      <c r="B22" s="163"/>
      <c r="C22" s="70"/>
      <c r="D22" s="62"/>
      <c r="E22" s="75"/>
    </row>
    <row r="23" spans="1:5" ht="22.5" customHeight="1">
      <c r="A23" s="67" t="s">
        <v>905</v>
      </c>
      <c r="B23" s="154" t="str">
        <f>'7.B '!B4</f>
        <v>Květenský Maxim</v>
      </c>
      <c r="C23" s="68">
        <f>'7.B '!E4</f>
        <v>17.2</v>
      </c>
      <c r="D23" s="62"/>
      <c r="E23" s="75"/>
    </row>
    <row r="24" spans="1:5" ht="22.5" customHeight="1">
      <c r="A24" s="67" t="s">
        <v>906</v>
      </c>
      <c r="B24" s="155" t="str">
        <f>'7.C '!B4</f>
        <v>Fidler Jakub</v>
      </c>
      <c r="C24" s="68">
        <f>'7.C '!E4</f>
        <v>12.5</v>
      </c>
      <c r="D24" s="62"/>
      <c r="E24" s="75"/>
    </row>
    <row r="25" spans="1:5" ht="22.5" customHeight="1">
      <c r="A25" s="67" t="s">
        <v>907</v>
      </c>
      <c r="B25" s="204" t="str">
        <f>'7.D '!B4</f>
        <v>Bret Samuel</v>
      </c>
      <c r="C25" s="203">
        <f>'7.D '!E4</f>
        <v>230</v>
      </c>
      <c r="D25" s="62"/>
      <c r="E25" s="62"/>
    </row>
    <row r="26" spans="1:5" ht="22.5" customHeight="1">
      <c r="A26" s="69" t="s">
        <v>908</v>
      </c>
      <c r="B26" s="160"/>
      <c r="C26" s="70"/>
      <c r="D26" s="62"/>
      <c r="E26" s="62"/>
    </row>
    <row r="27" spans="1:5" ht="22.5" customHeight="1">
      <c r="A27" s="69" t="s">
        <v>909</v>
      </c>
      <c r="B27" s="156"/>
      <c r="C27" s="70"/>
      <c r="D27" s="62"/>
      <c r="E27" s="62"/>
    </row>
    <row r="28" spans="1:5" ht="22.5" customHeight="1">
      <c r="A28" s="69" t="s">
        <v>910</v>
      </c>
      <c r="B28" s="156"/>
      <c r="C28" s="70"/>
      <c r="D28" s="62"/>
      <c r="E28" s="62"/>
    </row>
    <row r="29" spans="1:5" ht="22.5" customHeight="1">
      <c r="A29" s="67" t="s">
        <v>920</v>
      </c>
      <c r="B29" s="159" t="str">
        <f>'8.D '!B4</f>
        <v>Cimrová Magdaléna</v>
      </c>
      <c r="C29" s="68">
        <f>'8.D '!E4</f>
        <v>46</v>
      </c>
      <c r="D29" s="62"/>
      <c r="E29" s="62"/>
    </row>
    <row r="30" spans="1:5" ht="22.5" customHeight="1">
      <c r="A30" s="69" t="s">
        <v>911</v>
      </c>
      <c r="B30" s="156"/>
      <c r="C30" s="70"/>
      <c r="D30" s="62"/>
      <c r="E30" s="62"/>
    </row>
    <row r="31" spans="1:5" ht="22.5" customHeight="1">
      <c r="A31" s="67" t="s">
        <v>912</v>
      </c>
      <c r="B31" s="201" t="str">
        <f>'9.B '!B4</f>
        <v>Jedlička Jakub</v>
      </c>
      <c r="C31" s="68">
        <f>'9.B '!E4</f>
        <v>7</v>
      </c>
      <c r="D31" s="62"/>
      <c r="E31" s="62"/>
    </row>
    <row r="32" spans="1:5" ht="22.5" customHeight="1" thickBot="1">
      <c r="A32" s="164" t="s">
        <v>913</v>
      </c>
      <c r="B32" s="165"/>
      <c r="C32" s="166"/>
      <c r="D32" s="62"/>
      <c r="E32" s="205">
        <f>SUM(C2:C32)</f>
        <v>1859.8000000000002</v>
      </c>
    </row>
    <row r="33" spans="1:4" ht="22.5" customHeight="1">
      <c r="A33" s="192"/>
      <c r="B33" s="192"/>
      <c r="C33" s="192"/>
      <c r="D33" s="62"/>
    </row>
    <row r="34" spans="1:4" ht="22.5" customHeight="1">
      <c r="A34" s="192"/>
      <c r="B34" s="192"/>
      <c r="C34" s="192"/>
      <c r="D34" s="62"/>
    </row>
    <row r="35" spans="1:5" ht="24.75" customHeight="1">
      <c r="A35" s="192"/>
      <c r="B35" s="192"/>
      <c r="C35" s="192"/>
      <c r="D35" s="62"/>
      <c r="E35" s="62"/>
    </row>
    <row r="36" ht="24.75" customHeight="1">
      <c r="D36" s="62"/>
    </row>
    <row r="37" ht="15" customHeight="1">
      <c r="D37" s="62"/>
    </row>
    <row r="39" spans="1:3" ht="26.25">
      <c r="A39" s="167"/>
      <c r="B39" s="168"/>
      <c r="C39" s="169"/>
    </row>
  </sheetData>
  <sheetProtection/>
  <mergeCells count="1">
    <mergeCell ref="A33:C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9.28125" style="0" customWidth="1"/>
    <col min="2" max="2" width="13.140625" style="0" bestFit="1" customWidth="1"/>
    <col min="3" max="3" width="19.140625" style="0" bestFit="1" customWidth="1"/>
    <col min="4" max="4" width="2.57421875" style="108" customWidth="1"/>
    <col min="5" max="5" width="9.8515625" style="0" bestFit="1" customWidth="1"/>
    <col min="8" max="8" width="4.57421875" style="0" customWidth="1"/>
    <col min="9" max="9" width="2.00390625" style="0" customWidth="1"/>
    <col min="10" max="10" width="0.71875" style="0" customWidth="1"/>
    <col min="11" max="11" width="5.7109375" style="0" bestFit="1" customWidth="1"/>
    <col min="12" max="12" width="4.57421875" style="0" bestFit="1" customWidth="1"/>
    <col min="13" max="13" width="7.00390625" style="0" bestFit="1" customWidth="1"/>
  </cols>
  <sheetData>
    <row r="1" spans="1:7" ht="25.5">
      <c r="A1" s="78" t="s">
        <v>914</v>
      </c>
      <c r="B1" s="62"/>
      <c r="C1" s="79"/>
      <c r="D1" s="80"/>
      <c r="E1" s="62"/>
      <c r="F1" s="62"/>
      <c r="G1" s="62"/>
    </row>
    <row r="2" spans="1:7" ht="9.75" customHeight="1" thickBot="1">
      <c r="A2" s="78"/>
      <c r="B2" s="62"/>
      <c r="C2" s="79"/>
      <c r="D2" s="80"/>
      <c r="E2" s="62"/>
      <c r="F2" s="62"/>
      <c r="G2" s="62"/>
    </row>
    <row r="3" spans="1:7" ht="26.25" thickBot="1">
      <c r="A3" s="81" t="s">
        <v>915</v>
      </c>
      <c r="B3" s="82" t="s">
        <v>916</v>
      </c>
      <c r="C3" s="83" t="s">
        <v>922</v>
      </c>
      <c r="D3" s="84"/>
      <c r="E3" s="66" t="s">
        <v>923</v>
      </c>
      <c r="F3" s="62"/>
      <c r="G3" s="62"/>
    </row>
    <row r="4" spans="1:10" ht="26.25">
      <c r="A4" s="224">
        <v>1</v>
      </c>
      <c r="B4" s="207" t="s">
        <v>861</v>
      </c>
      <c r="C4" s="85">
        <f>'3.B '!E27</f>
        <v>755.1</v>
      </c>
      <c r="D4" s="86"/>
      <c r="E4" s="62"/>
      <c r="F4" s="62"/>
      <c r="G4" s="62"/>
      <c r="J4" s="87"/>
    </row>
    <row r="5" spans="1:13" ht="26.25" customHeight="1">
      <c r="A5" s="243">
        <v>2</v>
      </c>
      <c r="B5" s="244" t="s">
        <v>863</v>
      </c>
      <c r="C5" s="245">
        <f>'3.D '!E26</f>
        <v>385.3</v>
      </c>
      <c r="D5" s="86"/>
      <c r="E5" s="195" t="s">
        <v>924</v>
      </c>
      <c r="F5" s="196"/>
      <c r="G5" s="197"/>
      <c r="H5" s="197"/>
      <c r="I5" s="198"/>
      <c r="J5" s="87"/>
      <c r="K5" s="88"/>
      <c r="L5" s="89"/>
      <c r="M5" s="88"/>
    </row>
    <row r="6" spans="1:13" ht="27" thickBot="1">
      <c r="A6" s="246">
        <v>3</v>
      </c>
      <c r="B6" s="247" t="s">
        <v>859</v>
      </c>
      <c r="C6" s="248">
        <f>'2.D '!E23</f>
        <v>372.40000000000003</v>
      </c>
      <c r="D6" s="86"/>
      <c r="E6" s="199"/>
      <c r="F6" s="196"/>
      <c r="G6" s="197"/>
      <c r="H6" s="197"/>
      <c r="I6" s="198"/>
      <c r="J6" s="87"/>
      <c r="K6" s="88"/>
      <c r="L6" s="89"/>
      <c r="M6" s="88"/>
    </row>
    <row r="7" spans="1:11" ht="21" customHeight="1">
      <c r="A7" s="174">
        <v>4</v>
      </c>
      <c r="B7" s="227" t="s">
        <v>860</v>
      </c>
      <c r="C7" s="228">
        <f>'3.A '!E25</f>
        <v>287.09999999999997</v>
      </c>
      <c r="D7" s="86"/>
      <c r="E7" s="199"/>
      <c r="F7" s="196"/>
      <c r="G7" s="197"/>
      <c r="H7" s="197"/>
      <c r="I7" s="198"/>
      <c r="K7" s="88"/>
    </row>
    <row r="8" spans="1:13" ht="21" customHeight="1">
      <c r="A8" s="175">
        <v>5</v>
      </c>
      <c r="B8" s="229" t="s">
        <v>866</v>
      </c>
      <c r="C8" s="230">
        <f>'4.C '!E30</f>
        <v>262.1</v>
      </c>
      <c r="D8" s="86"/>
      <c r="E8" s="199"/>
      <c r="F8" s="196"/>
      <c r="G8" s="197"/>
      <c r="H8" s="197"/>
      <c r="I8" s="198"/>
      <c r="K8" s="88"/>
      <c r="L8" s="89"/>
      <c r="M8" s="88"/>
    </row>
    <row r="9" spans="1:11" ht="21" customHeight="1">
      <c r="A9" s="175">
        <v>6</v>
      </c>
      <c r="B9" s="229" t="s">
        <v>858</v>
      </c>
      <c r="C9" s="230">
        <f>'2.C '!E28</f>
        <v>257.8</v>
      </c>
      <c r="D9" s="86"/>
      <c r="E9" s="199"/>
      <c r="F9" s="196"/>
      <c r="G9" s="197"/>
      <c r="H9" s="197"/>
      <c r="I9" s="198"/>
      <c r="K9" s="88"/>
    </row>
    <row r="10" spans="1:9" ht="21" customHeight="1">
      <c r="A10" s="175">
        <v>7</v>
      </c>
      <c r="B10" s="229" t="s">
        <v>854</v>
      </c>
      <c r="C10" s="230">
        <f>'1.A '!E32</f>
        <v>254.73000000000002</v>
      </c>
      <c r="D10" s="86"/>
      <c r="E10" s="199"/>
      <c r="F10" s="196"/>
      <c r="G10" s="197"/>
      <c r="H10" s="197"/>
      <c r="I10" s="198"/>
    </row>
    <row r="11" spans="1:9" ht="21" customHeight="1">
      <c r="A11" s="175">
        <v>8</v>
      </c>
      <c r="B11" s="229" t="s">
        <v>864</v>
      </c>
      <c r="C11" s="233">
        <f>'4.A '!E30</f>
        <v>230.3</v>
      </c>
      <c r="D11" s="86"/>
      <c r="E11" s="199"/>
      <c r="F11" s="196"/>
      <c r="G11" s="197"/>
      <c r="H11" s="197"/>
      <c r="I11" s="198"/>
    </row>
    <row r="12" spans="1:9" ht="21" customHeight="1">
      <c r="A12" s="175">
        <v>9</v>
      </c>
      <c r="B12" s="235" t="s">
        <v>876</v>
      </c>
      <c r="C12" s="233">
        <f>'7.D '!E28</f>
        <v>230</v>
      </c>
      <c r="D12" s="86"/>
      <c r="E12" s="199"/>
      <c r="F12" s="196"/>
      <c r="G12" s="197"/>
      <c r="H12" s="197"/>
      <c r="I12" s="198"/>
    </row>
    <row r="13" spans="1:9" ht="21" customHeight="1" thickBot="1">
      <c r="A13" s="211">
        <v>10</v>
      </c>
      <c r="B13" s="234" t="s">
        <v>820</v>
      </c>
      <c r="C13" s="232">
        <f>'1.B '!E32</f>
        <v>227.30000000000004</v>
      </c>
      <c r="D13" s="86"/>
      <c r="E13" s="199"/>
      <c r="F13" s="196"/>
      <c r="G13" s="197"/>
      <c r="H13" s="197"/>
      <c r="I13" s="198"/>
    </row>
    <row r="14" spans="1:9" ht="21" customHeight="1" thickTop="1">
      <c r="A14" s="174">
        <v>11</v>
      </c>
      <c r="B14" s="225" t="s">
        <v>867</v>
      </c>
      <c r="C14" s="236">
        <f>'5.A '!E28</f>
        <v>196</v>
      </c>
      <c r="D14" s="86"/>
      <c r="E14" s="199"/>
      <c r="F14" s="196"/>
      <c r="G14" s="197"/>
      <c r="H14" s="197"/>
      <c r="I14" s="198"/>
    </row>
    <row r="15" spans="1:9" ht="21" customHeight="1">
      <c r="A15" s="175">
        <v>12</v>
      </c>
      <c r="B15" s="226" t="s">
        <v>865</v>
      </c>
      <c r="C15" s="237">
        <f>'4.B '!E31</f>
        <v>191.70000000000002</v>
      </c>
      <c r="D15" s="86"/>
      <c r="E15" s="199"/>
      <c r="F15" s="196"/>
      <c r="G15" s="197"/>
      <c r="H15" s="197"/>
      <c r="I15" s="198"/>
    </row>
    <row r="16" spans="1:9" ht="21" customHeight="1">
      <c r="A16" s="175">
        <v>13</v>
      </c>
      <c r="B16" s="227" t="s">
        <v>856</v>
      </c>
      <c r="C16" s="236">
        <f>'2.A '!E27</f>
        <v>176.964</v>
      </c>
      <c r="D16" s="86"/>
      <c r="E16" s="199"/>
      <c r="F16" s="196"/>
      <c r="G16" s="197"/>
      <c r="H16" s="197"/>
      <c r="I16" s="198"/>
    </row>
    <row r="17" spans="1:9" ht="21" customHeight="1">
      <c r="A17" s="175">
        <v>14</v>
      </c>
      <c r="B17" s="226" t="s">
        <v>869</v>
      </c>
      <c r="C17" s="238">
        <f>'5.C '!E31</f>
        <v>168.3</v>
      </c>
      <c r="D17" s="86"/>
      <c r="E17" s="199"/>
      <c r="F17" s="196"/>
      <c r="G17" s="197"/>
      <c r="H17" s="197"/>
      <c r="I17" s="198"/>
    </row>
    <row r="18" spans="1:9" ht="21" customHeight="1" thickBot="1">
      <c r="A18" s="176">
        <v>15</v>
      </c>
      <c r="B18" s="231" t="s">
        <v>870</v>
      </c>
      <c r="C18" s="239">
        <f>'6.A '!E30</f>
        <v>165</v>
      </c>
      <c r="D18" s="86"/>
      <c r="E18" s="199"/>
      <c r="F18" s="196"/>
      <c r="G18" s="197"/>
      <c r="H18" s="197"/>
      <c r="I18" s="198"/>
    </row>
    <row r="19" spans="1:9" ht="21" customHeight="1">
      <c r="A19" s="174">
        <v>16</v>
      </c>
      <c r="B19" s="209" t="s">
        <v>880</v>
      </c>
      <c r="C19" s="170">
        <f>'8.D '!E26</f>
        <v>118</v>
      </c>
      <c r="D19" s="86"/>
      <c r="E19" s="199"/>
      <c r="F19" s="196"/>
      <c r="G19" s="197"/>
      <c r="H19" s="197"/>
      <c r="I19" s="198"/>
    </row>
    <row r="20" spans="1:9" ht="21" customHeight="1">
      <c r="A20" s="174">
        <v>17</v>
      </c>
      <c r="B20" s="208" t="s">
        <v>857</v>
      </c>
      <c r="C20" s="213">
        <f>'2.B '!E29</f>
        <v>115</v>
      </c>
      <c r="D20" s="86"/>
      <c r="E20" s="199"/>
      <c r="F20" s="196"/>
      <c r="G20" s="197"/>
      <c r="H20" s="197"/>
      <c r="I20" s="198"/>
    </row>
    <row r="21" spans="1:9" ht="21" customHeight="1">
      <c r="A21" s="175">
        <v>18</v>
      </c>
      <c r="B21" s="208" t="s">
        <v>862</v>
      </c>
      <c r="C21" s="170">
        <f>'3.C '!E26</f>
        <v>106.8</v>
      </c>
      <c r="D21" s="86"/>
      <c r="E21" s="199"/>
      <c r="F21" s="196"/>
      <c r="G21" s="197"/>
      <c r="H21" s="197"/>
      <c r="I21" s="198"/>
    </row>
    <row r="22" spans="1:9" ht="21" customHeight="1">
      <c r="A22" s="175">
        <v>19</v>
      </c>
      <c r="B22" s="212" t="s">
        <v>871</v>
      </c>
      <c r="C22" s="223">
        <f>'6.B '!E33</f>
        <v>103</v>
      </c>
      <c r="D22" s="86"/>
      <c r="E22" s="199"/>
      <c r="F22" s="196"/>
      <c r="G22" s="197"/>
      <c r="H22" s="197"/>
      <c r="I22" s="198"/>
    </row>
    <row r="23" spans="1:9" ht="21" customHeight="1">
      <c r="A23" s="175">
        <v>20</v>
      </c>
      <c r="B23" s="208" t="s">
        <v>855</v>
      </c>
      <c r="C23" s="170">
        <f>'1.C '!E31</f>
        <v>95.7</v>
      </c>
      <c r="D23" s="86"/>
      <c r="E23" s="199"/>
      <c r="F23" s="196"/>
      <c r="G23" s="197"/>
      <c r="H23" s="197"/>
      <c r="I23" s="198"/>
    </row>
    <row r="24" spans="1:9" ht="21" customHeight="1">
      <c r="A24" s="175">
        <v>21</v>
      </c>
      <c r="B24" s="209" t="s">
        <v>872</v>
      </c>
      <c r="C24" s="170">
        <f>'6.C '!E31</f>
        <v>91.8</v>
      </c>
      <c r="D24" s="86"/>
      <c r="E24" s="199"/>
      <c r="F24" s="196"/>
      <c r="G24" s="197"/>
      <c r="H24" s="197"/>
      <c r="I24" s="198"/>
    </row>
    <row r="25" spans="1:9" ht="21" customHeight="1">
      <c r="A25" s="175">
        <v>22</v>
      </c>
      <c r="B25" s="208" t="s">
        <v>868</v>
      </c>
      <c r="C25" s="170">
        <f>'5.B '!E32</f>
        <v>87.7</v>
      </c>
      <c r="D25" s="86"/>
      <c r="E25" s="199"/>
      <c r="F25" s="196"/>
      <c r="G25" s="197"/>
      <c r="H25" s="197"/>
      <c r="I25" s="198"/>
    </row>
    <row r="26" spans="1:9" ht="21" customHeight="1">
      <c r="A26" s="175">
        <v>23</v>
      </c>
      <c r="B26" s="212" t="s">
        <v>874</v>
      </c>
      <c r="C26" s="171">
        <f>'7.B '!E26</f>
        <v>17.2</v>
      </c>
      <c r="D26" s="86"/>
      <c r="E26" s="200"/>
      <c r="F26" s="198"/>
      <c r="G26" s="198"/>
      <c r="H26" s="198"/>
      <c r="I26" s="198"/>
    </row>
    <row r="27" spans="1:9" ht="18.75" customHeight="1">
      <c r="A27" s="174">
        <v>24</v>
      </c>
      <c r="B27" s="209" t="s">
        <v>875</v>
      </c>
      <c r="C27" s="170">
        <f>'7.C '!E24</f>
        <v>12.5</v>
      </c>
      <c r="D27" s="86"/>
      <c r="E27" s="200"/>
      <c r="F27" s="198"/>
      <c r="G27" s="198"/>
      <c r="H27" s="198"/>
      <c r="I27" s="198"/>
    </row>
    <row r="28" spans="1:9" ht="18.75" customHeight="1" thickBot="1">
      <c r="A28" s="211">
        <v>25</v>
      </c>
      <c r="B28" s="210" t="s">
        <v>882</v>
      </c>
      <c r="C28" s="173">
        <f>'9.B '!E32</f>
        <v>7</v>
      </c>
      <c r="D28" s="86"/>
      <c r="E28" s="200"/>
      <c r="F28" s="198"/>
      <c r="G28" s="198"/>
      <c r="H28" s="198"/>
      <c r="I28" s="198"/>
    </row>
    <row r="29" spans="1:9" ht="18.75" customHeight="1" thickTop="1">
      <c r="A29" s="214">
        <v>26</v>
      </c>
      <c r="B29" s="215" t="s">
        <v>873</v>
      </c>
      <c r="C29" s="216">
        <f>'7.A '!E31</f>
        <v>0</v>
      </c>
      <c r="D29" s="86"/>
      <c r="E29" s="200"/>
      <c r="F29" s="198"/>
      <c r="G29" s="198"/>
      <c r="H29" s="198"/>
      <c r="I29" s="198"/>
    </row>
    <row r="30" spans="1:9" ht="18.75" customHeight="1">
      <c r="A30" s="217">
        <v>27</v>
      </c>
      <c r="B30" s="218" t="s">
        <v>877</v>
      </c>
      <c r="C30" s="219">
        <f>'8.A '!E30</f>
        <v>0</v>
      </c>
      <c r="D30" s="86"/>
      <c r="E30" s="200"/>
      <c r="F30" s="198"/>
      <c r="G30" s="198"/>
      <c r="H30" s="198"/>
      <c r="I30" s="198"/>
    </row>
    <row r="31" spans="1:9" ht="18.75" customHeight="1">
      <c r="A31" s="217">
        <v>28</v>
      </c>
      <c r="B31" s="218" t="s">
        <v>878</v>
      </c>
      <c r="C31" s="219">
        <f>'8.B '!E26</f>
        <v>0</v>
      </c>
      <c r="D31" s="86"/>
      <c r="E31" s="200"/>
      <c r="F31" s="198"/>
      <c r="G31" s="198"/>
      <c r="H31" s="198"/>
      <c r="I31" s="198"/>
    </row>
    <row r="32" spans="1:9" ht="18.75" customHeight="1">
      <c r="A32" s="217">
        <v>29</v>
      </c>
      <c r="B32" s="215" t="s">
        <v>879</v>
      </c>
      <c r="C32" s="216">
        <f>'8.C '!E26</f>
        <v>0</v>
      </c>
      <c r="D32" s="86"/>
      <c r="E32" s="200"/>
      <c r="F32" s="198"/>
      <c r="G32" s="198"/>
      <c r="H32" s="198"/>
      <c r="I32" s="198"/>
    </row>
    <row r="33" spans="1:9" ht="18.75" customHeight="1">
      <c r="A33" s="217">
        <v>30</v>
      </c>
      <c r="B33" s="218" t="s">
        <v>881</v>
      </c>
      <c r="C33" s="219">
        <f>'9.A '!E29</f>
        <v>0</v>
      </c>
      <c r="D33" s="86"/>
      <c r="E33" s="200"/>
      <c r="F33" s="198"/>
      <c r="G33" s="198"/>
      <c r="H33" s="198"/>
      <c r="I33" s="198"/>
    </row>
    <row r="34" spans="1:9" ht="18.75" customHeight="1" thickBot="1">
      <c r="A34" s="220">
        <v>31</v>
      </c>
      <c r="B34" s="221" t="s">
        <v>883</v>
      </c>
      <c r="C34" s="222">
        <f>'9.C '!E30</f>
        <v>0</v>
      </c>
      <c r="D34" s="86"/>
      <c r="E34" s="96"/>
      <c r="F34" s="62"/>
      <c r="G34" s="193" t="s">
        <v>917</v>
      </c>
      <c r="H34" s="194"/>
      <c r="I34" s="194"/>
    </row>
    <row r="35" spans="1:9" ht="30" customHeight="1" thickBot="1">
      <c r="A35" s="98"/>
      <c r="B35" s="99" t="s">
        <v>850</v>
      </c>
      <c r="C35" s="100">
        <f>SUM(C4:C34)</f>
        <v>4914.794000000001</v>
      </c>
      <c r="D35" s="86"/>
      <c r="E35" s="101"/>
      <c r="F35" s="102"/>
      <c r="G35" s="103"/>
      <c r="H35" s="97"/>
      <c r="I35" s="97"/>
    </row>
    <row r="36" spans="1:7" ht="30" customHeight="1">
      <c r="A36" s="104"/>
      <c r="D36" s="105"/>
      <c r="E36" s="101"/>
      <c r="F36" s="106"/>
      <c r="G36" s="103"/>
    </row>
    <row r="37" spans="4:6" ht="15">
      <c r="D37" s="107"/>
      <c r="E37" s="96"/>
      <c r="F37" s="4"/>
    </row>
    <row r="38" ht="15">
      <c r="D38" s="107"/>
    </row>
    <row r="39" ht="15">
      <c r="D39" s="107"/>
    </row>
  </sheetData>
  <sheetProtection/>
  <mergeCells count="2">
    <mergeCell ref="G34:I34"/>
    <mergeCell ref="E5:I3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0.7109375" style="0" bestFit="1" customWidth="1"/>
    <col min="6" max="6" width="3.421875" style="0" bestFit="1" customWidth="1"/>
  </cols>
  <sheetData>
    <row r="1" ht="15.75">
      <c r="A1" s="2" t="s">
        <v>29</v>
      </c>
    </row>
    <row r="2" s="42" customFormat="1" ht="11.25">
      <c r="A2" s="41" t="s">
        <v>30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48">
        <v>1</v>
      </c>
      <c r="B4" s="52" t="s">
        <v>33</v>
      </c>
      <c r="C4" s="150">
        <v>55.2</v>
      </c>
      <c r="D4" s="152">
        <v>27.5</v>
      </c>
      <c r="E4" s="35">
        <f aca="true" t="shared" si="0" ref="E4:E31">SUM(C4:D4)</f>
        <v>82.7</v>
      </c>
      <c r="F4" s="34" t="s">
        <v>820</v>
      </c>
    </row>
    <row r="5" spans="1:6" ht="15.75">
      <c r="A5" s="49">
        <v>2</v>
      </c>
      <c r="B5" s="53" t="s">
        <v>52</v>
      </c>
      <c r="C5" s="28">
        <v>18.1</v>
      </c>
      <c r="D5" s="27">
        <v>13.8</v>
      </c>
      <c r="E5" s="25">
        <f t="shared" si="0"/>
        <v>31.900000000000002</v>
      </c>
      <c r="F5" s="31" t="s">
        <v>820</v>
      </c>
    </row>
    <row r="6" spans="1:6" ht="15.75">
      <c r="A6" s="50">
        <v>3</v>
      </c>
      <c r="B6" s="53" t="s">
        <v>45</v>
      </c>
      <c r="C6" s="20"/>
      <c r="D6" s="19">
        <v>18</v>
      </c>
      <c r="E6" s="8">
        <f t="shared" si="0"/>
        <v>18</v>
      </c>
      <c r="F6" s="13" t="s">
        <v>820</v>
      </c>
    </row>
    <row r="7" spans="1:6" ht="15.75">
      <c r="A7" s="50">
        <v>4</v>
      </c>
      <c r="B7" s="53" t="s">
        <v>36</v>
      </c>
      <c r="C7" s="20">
        <v>16.5</v>
      </c>
      <c r="D7" s="19"/>
      <c r="E7" s="8">
        <f t="shared" si="0"/>
        <v>16.5</v>
      </c>
      <c r="F7" s="13" t="s">
        <v>820</v>
      </c>
    </row>
    <row r="8" spans="1:6" ht="15.75">
      <c r="A8" s="50">
        <v>5</v>
      </c>
      <c r="B8" s="53" t="s">
        <v>57</v>
      </c>
      <c r="C8" s="28"/>
      <c r="D8" s="27">
        <v>14</v>
      </c>
      <c r="E8" s="8">
        <f t="shared" si="0"/>
        <v>14</v>
      </c>
      <c r="F8" s="13" t="s">
        <v>820</v>
      </c>
    </row>
    <row r="9" spans="1:6" ht="15.75">
      <c r="A9" s="50">
        <v>6</v>
      </c>
      <c r="B9" s="53" t="s">
        <v>46</v>
      </c>
      <c r="C9" s="20"/>
      <c r="D9" s="19">
        <v>13</v>
      </c>
      <c r="E9" s="8">
        <f t="shared" si="0"/>
        <v>13</v>
      </c>
      <c r="F9" s="13" t="s">
        <v>820</v>
      </c>
    </row>
    <row r="10" spans="1:6" ht="15.75">
      <c r="A10" s="50">
        <v>7</v>
      </c>
      <c r="B10" s="53" t="s">
        <v>44</v>
      </c>
      <c r="C10" s="20">
        <v>12.3</v>
      </c>
      <c r="D10" s="19"/>
      <c r="E10" s="8">
        <f t="shared" si="0"/>
        <v>12.3</v>
      </c>
      <c r="F10" s="13" t="s">
        <v>820</v>
      </c>
    </row>
    <row r="11" spans="1:6" ht="15.75">
      <c r="A11" s="50">
        <v>8</v>
      </c>
      <c r="B11" s="53" t="s">
        <v>34</v>
      </c>
      <c r="C11" s="20"/>
      <c r="D11" s="19">
        <v>12</v>
      </c>
      <c r="E11" s="8">
        <f t="shared" si="0"/>
        <v>12</v>
      </c>
      <c r="F11" s="13" t="s">
        <v>820</v>
      </c>
    </row>
    <row r="12" spans="1:6" ht="15.75">
      <c r="A12" s="50">
        <v>9</v>
      </c>
      <c r="B12" s="53" t="s">
        <v>53</v>
      </c>
      <c r="C12" s="20"/>
      <c r="D12" s="19">
        <v>7.5</v>
      </c>
      <c r="E12" s="8">
        <f t="shared" si="0"/>
        <v>7.5</v>
      </c>
      <c r="F12" s="13" t="s">
        <v>820</v>
      </c>
    </row>
    <row r="13" spans="1:6" ht="15.75">
      <c r="A13" s="50">
        <v>10</v>
      </c>
      <c r="B13" s="53" t="s">
        <v>54</v>
      </c>
      <c r="C13" s="20"/>
      <c r="D13" s="19">
        <v>6.9</v>
      </c>
      <c r="E13" s="8">
        <f t="shared" si="0"/>
        <v>6.9</v>
      </c>
      <c r="F13" s="13" t="s">
        <v>820</v>
      </c>
    </row>
    <row r="14" spans="1:6" ht="15.75">
      <c r="A14" s="50">
        <v>11</v>
      </c>
      <c r="B14" s="53" t="s">
        <v>42</v>
      </c>
      <c r="C14" s="28"/>
      <c r="D14" s="27">
        <v>4.5</v>
      </c>
      <c r="E14" s="8">
        <f t="shared" si="0"/>
        <v>4.5</v>
      </c>
      <c r="F14" s="13" t="s">
        <v>820</v>
      </c>
    </row>
    <row r="15" spans="1:6" ht="15.75">
      <c r="A15" s="50">
        <v>12</v>
      </c>
      <c r="B15" s="53" t="s">
        <v>41</v>
      </c>
      <c r="C15" s="20"/>
      <c r="D15" s="19">
        <v>4.5</v>
      </c>
      <c r="E15" s="8">
        <f t="shared" si="0"/>
        <v>4.5</v>
      </c>
      <c r="F15" s="13" t="s">
        <v>820</v>
      </c>
    </row>
    <row r="16" spans="1:6" ht="15.75">
      <c r="A16" s="50">
        <v>13</v>
      </c>
      <c r="B16" s="53" t="s">
        <v>55</v>
      </c>
      <c r="C16" s="20"/>
      <c r="D16" s="19">
        <v>3.5</v>
      </c>
      <c r="E16" s="8">
        <f t="shared" si="0"/>
        <v>3.5</v>
      </c>
      <c r="F16" s="13" t="s">
        <v>820</v>
      </c>
    </row>
    <row r="17" spans="1:6" ht="15.75">
      <c r="A17" s="50">
        <v>14</v>
      </c>
      <c r="B17" s="53" t="s">
        <v>31</v>
      </c>
      <c r="C17" s="149"/>
      <c r="D17" s="8"/>
      <c r="E17" s="8">
        <f t="shared" si="0"/>
        <v>0</v>
      </c>
      <c r="F17" s="13" t="s">
        <v>820</v>
      </c>
    </row>
    <row r="18" spans="1:6" ht="15.75">
      <c r="A18" s="50">
        <v>15</v>
      </c>
      <c r="B18" s="53" t="s">
        <v>32</v>
      </c>
      <c r="C18" s="28"/>
      <c r="D18" s="27"/>
      <c r="E18" s="8">
        <f t="shared" si="0"/>
        <v>0</v>
      </c>
      <c r="F18" s="13" t="s">
        <v>820</v>
      </c>
    </row>
    <row r="19" spans="1:6" ht="15.75">
      <c r="A19" s="50">
        <v>16</v>
      </c>
      <c r="B19" s="53" t="s">
        <v>35</v>
      </c>
      <c r="C19" s="151"/>
      <c r="D19" s="153"/>
      <c r="E19" s="8">
        <f t="shared" si="0"/>
        <v>0</v>
      </c>
      <c r="F19" s="13" t="s">
        <v>820</v>
      </c>
    </row>
    <row r="20" spans="1:6" ht="15.75">
      <c r="A20" s="50">
        <v>17</v>
      </c>
      <c r="B20" s="53" t="s">
        <v>37</v>
      </c>
      <c r="C20" s="28"/>
      <c r="D20" s="27"/>
      <c r="E20" s="8">
        <f t="shared" si="0"/>
        <v>0</v>
      </c>
      <c r="F20" s="13" t="s">
        <v>820</v>
      </c>
    </row>
    <row r="21" spans="1:6" ht="15.75">
      <c r="A21" s="50">
        <v>18</v>
      </c>
      <c r="B21" s="53" t="s">
        <v>38</v>
      </c>
      <c r="C21" s="20"/>
      <c r="D21" s="19"/>
      <c r="E21" s="8">
        <f t="shared" si="0"/>
        <v>0</v>
      </c>
      <c r="F21" s="13" t="s">
        <v>820</v>
      </c>
    </row>
    <row r="22" spans="1:6" ht="15.75">
      <c r="A22" s="50">
        <v>19</v>
      </c>
      <c r="B22" s="53" t="s">
        <v>39</v>
      </c>
      <c r="C22" s="20"/>
      <c r="D22" s="19"/>
      <c r="E22" s="8">
        <f t="shared" si="0"/>
        <v>0</v>
      </c>
      <c r="F22" s="13" t="s">
        <v>820</v>
      </c>
    </row>
    <row r="23" spans="1:6" ht="15.75">
      <c r="A23" s="50">
        <v>20</v>
      </c>
      <c r="B23" s="53" t="s">
        <v>40</v>
      </c>
      <c r="C23" s="20"/>
      <c r="D23" s="19"/>
      <c r="E23" s="8">
        <f t="shared" si="0"/>
        <v>0</v>
      </c>
      <c r="F23" s="13" t="s">
        <v>820</v>
      </c>
    </row>
    <row r="24" spans="1:6" ht="15.75">
      <c r="A24" s="50">
        <v>21</v>
      </c>
      <c r="B24" s="53" t="s">
        <v>43</v>
      </c>
      <c r="C24" s="20"/>
      <c r="D24" s="19"/>
      <c r="E24" s="8">
        <f t="shared" si="0"/>
        <v>0</v>
      </c>
      <c r="F24" s="13" t="s">
        <v>820</v>
      </c>
    </row>
    <row r="25" spans="1:6" ht="15.75">
      <c r="A25" s="50">
        <v>22</v>
      </c>
      <c r="B25" s="53" t="s">
        <v>47</v>
      </c>
      <c r="C25" s="149"/>
      <c r="D25" s="8"/>
      <c r="E25" s="8">
        <f t="shared" si="0"/>
        <v>0</v>
      </c>
      <c r="F25" s="13" t="s">
        <v>820</v>
      </c>
    </row>
    <row r="26" spans="1:6" ht="15.75">
      <c r="A26" s="50">
        <v>23</v>
      </c>
      <c r="B26" s="53" t="s">
        <v>48</v>
      </c>
      <c r="C26" s="20"/>
      <c r="D26" s="19"/>
      <c r="E26" s="8">
        <f t="shared" si="0"/>
        <v>0</v>
      </c>
      <c r="F26" s="13" t="s">
        <v>820</v>
      </c>
    </row>
    <row r="27" spans="1:6" ht="15.75">
      <c r="A27" s="50">
        <v>24</v>
      </c>
      <c r="B27" s="53" t="s">
        <v>49</v>
      </c>
      <c r="C27" s="23"/>
      <c r="D27" s="22"/>
      <c r="E27" s="8">
        <f t="shared" si="0"/>
        <v>0</v>
      </c>
      <c r="F27" s="13" t="s">
        <v>820</v>
      </c>
    </row>
    <row r="28" spans="1:6" ht="15.75">
      <c r="A28" s="50">
        <v>25</v>
      </c>
      <c r="B28" s="53" t="s">
        <v>50</v>
      </c>
      <c r="C28" s="20"/>
      <c r="D28" s="19"/>
      <c r="E28" s="8">
        <f t="shared" si="0"/>
        <v>0</v>
      </c>
      <c r="F28" s="13" t="s">
        <v>820</v>
      </c>
    </row>
    <row r="29" spans="1:6" ht="15.75">
      <c r="A29" s="50">
        <v>26</v>
      </c>
      <c r="B29" s="53" t="s">
        <v>51</v>
      </c>
      <c r="C29" s="20"/>
      <c r="D29" s="19"/>
      <c r="E29" s="8">
        <f t="shared" si="0"/>
        <v>0</v>
      </c>
      <c r="F29" s="13" t="s">
        <v>820</v>
      </c>
    </row>
    <row r="30" spans="1:6" ht="15.75">
      <c r="A30" s="50">
        <v>27</v>
      </c>
      <c r="B30" s="53" t="s">
        <v>56</v>
      </c>
      <c r="C30" s="20"/>
      <c r="D30" s="19"/>
      <c r="E30" s="8">
        <f t="shared" si="0"/>
        <v>0</v>
      </c>
      <c r="F30" s="13" t="s">
        <v>820</v>
      </c>
    </row>
    <row r="31" spans="1:7" ht="16.5" thickBot="1">
      <c r="A31" s="51">
        <v>28</v>
      </c>
      <c r="B31" s="54" t="s">
        <v>58</v>
      </c>
      <c r="C31" s="45"/>
      <c r="D31" s="46"/>
      <c r="E31" s="47">
        <f t="shared" si="0"/>
        <v>0</v>
      </c>
      <c r="F31" s="7" t="s">
        <v>820</v>
      </c>
      <c r="G31" s="24">
        <f>13/28</f>
        <v>0.4642857142857143</v>
      </c>
    </row>
    <row r="32" spans="3:5" ht="15.75" thickBot="1">
      <c r="C32" s="43">
        <f>SUM(C4:C31)</f>
        <v>102.10000000000001</v>
      </c>
      <c r="D32" s="43">
        <f>SUM(D4:D31)</f>
        <v>125.2</v>
      </c>
      <c r="E32" s="44">
        <f>SUM(E4:E31)</f>
        <v>227.30000000000004</v>
      </c>
    </row>
    <row r="33" spans="3:5" ht="15.75" thickBot="1">
      <c r="C33" s="4"/>
      <c r="D33" s="4"/>
      <c r="E33" s="3">
        <f>SUM(C32:D32)</f>
        <v>227.3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5.28125" style="0" bestFit="1" customWidth="1"/>
    <col min="2" max="2" width="3.140625" style="118" customWidth="1"/>
    <col min="3" max="3" width="40.8515625" style="0" customWidth="1"/>
    <col min="4" max="4" width="6.140625" style="119" bestFit="1" customWidth="1"/>
    <col min="5" max="5" width="7.00390625" style="119" bestFit="1" customWidth="1"/>
    <col min="6" max="6" width="10.7109375" style="120" bestFit="1" customWidth="1"/>
    <col min="7" max="7" width="4.140625" style="121" bestFit="1" customWidth="1"/>
    <col min="8" max="8" width="1.28515625" style="108" customWidth="1"/>
  </cols>
  <sheetData>
    <row r="1" spans="2:7" ht="27">
      <c r="B1" s="102"/>
      <c r="C1" s="109" t="s">
        <v>918</v>
      </c>
      <c r="D1" s="110"/>
      <c r="E1" s="110"/>
      <c r="F1" s="111" t="s">
        <v>922</v>
      </c>
      <c r="G1" s="61"/>
    </row>
    <row r="2" spans="2:7" ht="27.75" thickBot="1">
      <c r="B2" s="102"/>
      <c r="C2" s="109"/>
      <c r="D2" s="112" t="s">
        <v>852</v>
      </c>
      <c r="E2" s="112" t="s">
        <v>851</v>
      </c>
      <c r="F2" s="112" t="s">
        <v>850</v>
      </c>
      <c r="G2" s="61"/>
    </row>
    <row r="3" spans="1:9" ht="25.5" customHeight="1" thickBot="1">
      <c r="A3" s="256">
        <v>1</v>
      </c>
      <c r="B3" s="265">
        <v>1</v>
      </c>
      <c r="C3" s="185" t="s">
        <v>613</v>
      </c>
      <c r="D3" s="177"/>
      <c r="E3" s="178">
        <v>230</v>
      </c>
      <c r="F3" s="183">
        <f>SUM(D3:E3)</f>
        <v>230</v>
      </c>
      <c r="G3" s="177" t="s">
        <v>876</v>
      </c>
      <c r="I3" s="66" t="s">
        <v>923</v>
      </c>
    </row>
    <row r="4" spans="1:7" ht="25.5" customHeight="1" thickBot="1">
      <c r="A4" s="257">
        <v>2</v>
      </c>
      <c r="B4" s="254">
        <v>1</v>
      </c>
      <c r="C4" s="240" t="s">
        <v>220</v>
      </c>
      <c r="D4" s="241">
        <v>17</v>
      </c>
      <c r="E4" s="242">
        <v>206</v>
      </c>
      <c r="F4" s="289">
        <f>SUM(D4:E4)</f>
        <v>223</v>
      </c>
      <c r="G4" s="285" t="s">
        <v>861</v>
      </c>
    </row>
    <row r="5" spans="1:7" ht="25.5" customHeight="1" thickBot="1">
      <c r="A5" s="258">
        <v>3</v>
      </c>
      <c r="B5" s="255">
        <v>2</v>
      </c>
      <c r="C5" s="251" t="s">
        <v>231</v>
      </c>
      <c r="D5" s="252">
        <v>81.1</v>
      </c>
      <c r="E5" s="253">
        <v>125.3</v>
      </c>
      <c r="F5" s="290">
        <f>SUM(D5:E5)</f>
        <v>206.39999999999998</v>
      </c>
      <c r="G5" s="286" t="s">
        <v>861</v>
      </c>
    </row>
    <row r="6" spans="1:7" ht="25.5" customHeight="1">
      <c r="A6" s="259">
        <v>4</v>
      </c>
      <c r="B6" s="266">
        <v>1</v>
      </c>
      <c r="C6" s="250" t="s">
        <v>176</v>
      </c>
      <c r="D6" s="273">
        <v>2</v>
      </c>
      <c r="E6" s="280">
        <v>188</v>
      </c>
      <c r="F6" s="291">
        <f>SUM(D6:E6)</f>
        <v>190</v>
      </c>
      <c r="G6" s="287" t="s">
        <v>859</v>
      </c>
    </row>
    <row r="7" spans="1:7" ht="25.5" customHeight="1">
      <c r="A7" s="260">
        <v>5</v>
      </c>
      <c r="B7" s="267">
        <v>3</v>
      </c>
      <c r="C7" s="249" t="s">
        <v>228</v>
      </c>
      <c r="D7" s="274"/>
      <c r="E7" s="181">
        <v>175</v>
      </c>
      <c r="F7" s="292">
        <f>SUM(D7:E7)</f>
        <v>175</v>
      </c>
      <c r="G7" s="179" t="s">
        <v>861</v>
      </c>
    </row>
    <row r="8" spans="1:7" ht="25.5" customHeight="1">
      <c r="A8" s="260">
        <v>6</v>
      </c>
      <c r="B8" s="267">
        <v>1</v>
      </c>
      <c r="C8" s="249" t="s">
        <v>385</v>
      </c>
      <c r="D8" s="274"/>
      <c r="E8" s="281">
        <v>122</v>
      </c>
      <c r="F8" s="292">
        <f>SUM(D8:E8)</f>
        <v>122</v>
      </c>
      <c r="G8" s="179" t="s">
        <v>867</v>
      </c>
    </row>
    <row r="9" spans="1:7" ht="25.5" customHeight="1">
      <c r="A9" s="260">
        <v>7</v>
      </c>
      <c r="B9" s="267">
        <v>1</v>
      </c>
      <c r="C9" s="249" t="s">
        <v>160</v>
      </c>
      <c r="D9" s="274">
        <v>115</v>
      </c>
      <c r="E9" s="181"/>
      <c r="F9" s="292">
        <f>SUM(D9:E9)</f>
        <v>115</v>
      </c>
      <c r="G9" s="179" t="s">
        <v>858</v>
      </c>
    </row>
    <row r="10" spans="1:7" ht="25.5" customHeight="1">
      <c r="A10" s="260">
        <v>8</v>
      </c>
      <c r="B10" s="267">
        <v>1</v>
      </c>
      <c r="C10" s="249" t="s">
        <v>274</v>
      </c>
      <c r="D10" s="274"/>
      <c r="E10" s="181">
        <v>114.2</v>
      </c>
      <c r="F10" s="292">
        <f>SUM(D10:E10)</f>
        <v>114.2</v>
      </c>
      <c r="G10" s="179" t="s">
        <v>863</v>
      </c>
    </row>
    <row r="11" spans="1:7" ht="25.5" customHeight="1">
      <c r="A11" s="260">
        <v>9</v>
      </c>
      <c r="B11" s="267">
        <v>2</v>
      </c>
      <c r="C11" s="249" t="s">
        <v>162</v>
      </c>
      <c r="D11" s="274"/>
      <c r="E11" s="181">
        <v>91</v>
      </c>
      <c r="F11" s="292">
        <f>SUM(D11:E11)</f>
        <v>91</v>
      </c>
      <c r="G11" s="179" t="s">
        <v>858</v>
      </c>
    </row>
    <row r="12" spans="1:7" ht="25.5" customHeight="1" thickBot="1">
      <c r="A12" s="261">
        <v>10</v>
      </c>
      <c r="B12" s="268">
        <v>1</v>
      </c>
      <c r="C12" s="279" t="s">
        <v>293</v>
      </c>
      <c r="D12" s="275"/>
      <c r="E12" s="282">
        <v>89.8</v>
      </c>
      <c r="F12" s="293">
        <f>SUM(D12:E12)</f>
        <v>89.8</v>
      </c>
      <c r="G12" s="288" t="s">
        <v>864</v>
      </c>
    </row>
    <row r="13" spans="1:7" ht="25.5" customHeight="1">
      <c r="A13" s="262">
        <v>11</v>
      </c>
      <c r="B13" s="269">
        <v>1</v>
      </c>
      <c r="C13" s="318" t="s">
        <v>355</v>
      </c>
      <c r="D13" s="276"/>
      <c r="E13" s="283">
        <v>83</v>
      </c>
      <c r="F13" s="321">
        <f>SUM(D13:E13)</f>
        <v>83</v>
      </c>
      <c r="G13" s="36" t="s">
        <v>866</v>
      </c>
    </row>
    <row r="14" spans="1:7" ht="25.5" customHeight="1">
      <c r="A14" s="263">
        <v>12</v>
      </c>
      <c r="B14" s="270">
        <v>1</v>
      </c>
      <c r="C14" s="319" t="s">
        <v>487</v>
      </c>
      <c r="D14" s="277"/>
      <c r="E14" s="182">
        <v>83</v>
      </c>
      <c r="F14" s="184">
        <f>SUM(D14:E14)</f>
        <v>83</v>
      </c>
      <c r="G14" s="149" t="s">
        <v>871</v>
      </c>
    </row>
    <row r="15" spans="1:7" ht="25.5" customHeight="1">
      <c r="A15" s="263">
        <v>13</v>
      </c>
      <c r="B15" s="270">
        <v>1</v>
      </c>
      <c r="C15" s="319" t="s">
        <v>33</v>
      </c>
      <c r="D15" s="277">
        <v>55.2</v>
      </c>
      <c r="E15" s="182">
        <v>27.5</v>
      </c>
      <c r="F15" s="184">
        <f>SUM(D15:E15)</f>
        <v>82.7</v>
      </c>
      <c r="G15" s="149" t="s">
        <v>820</v>
      </c>
    </row>
    <row r="16" spans="1:7" ht="25.5" customHeight="1">
      <c r="A16" s="263">
        <v>14</v>
      </c>
      <c r="B16" s="270">
        <v>1</v>
      </c>
      <c r="C16" s="319" t="s">
        <v>203</v>
      </c>
      <c r="D16" s="277">
        <v>74</v>
      </c>
      <c r="E16" s="182"/>
      <c r="F16" s="184">
        <f>SUM(D16:E16)</f>
        <v>74</v>
      </c>
      <c r="G16" s="149" t="s">
        <v>860</v>
      </c>
    </row>
    <row r="17" spans="1:7" ht="25.5" customHeight="1">
      <c r="A17" s="263">
        <v>15</v>
      </c>
      <c r="B17" s="271">
        <v>2</v>
      </c>
      <c r="C17" s="319" t="s">
        <v>295</v>
      </c>
      <c r="D17" s="277">
        <v>14</v>
      </c>
      <c r="E17" s="182">
        <v>58</v>
      </c>
      <c r="F17" s="184">
        <f>SUM(D17:E17)</f>
        <v>72</v>
      </c>
      <c r="G17" s="149" t="s">
        <v>864</v>
      </c>
    </row>
    <row r="18" spans="1:7" ht="25.5" customHeight="1">
      <c r="A18" s="263">
        <v>16</v>
      </c>
      <c r="B18" s="271">
        <v>2</v>
      </c>
      <c r="C18" s="319" t="s">
        <v>345</v>
      </c>
      <c r="D18" s="277"/>
      <c r="E18" s="182">
        <v>66</v>
      </c>
      <c r="F18" s="184">
        <f>SUM(D18:E18)</f>
        <v>66</v>
      </c>
      <c r="G18" s="149" t="s">
        <v>866</v>
      </c>
    </row>
    <row r="19" spans="1:7" ht="25.5" customHeight="1">
      <c r="A19" s="263">
        <v>17</v>
      </c>
      <c r="B19" s="271">
        <v>3</v>
      </c>
      <c r="C19" s="319" t="s">
        <v>342</v>
      </c>
      <c r="D19" s="277">
        <v>53</v>
      </c>
      <c r="E19" s="182">
        <v>8.5</v>
      </c>
      <c r="F19" s="184">
        <f>SUM(D19:E19)</f>
        <v>61.5</v>
      </c>
      <c r="G19" s="149" t="s">
        <v>866</v>
      </c>
    </row>
    <row r="20" spans="1:7" ht="25.5" customHeight="1">
      <c r="A20" s="263">
        <v>18</v>
      </c>
      <c r="B20" s="271">
        <v>2</v>
      </c>
      <c r="C20" s="319" t="s">
        <v>271</v>
      </c>
      <c r="D20" s="277">
        <v>2</v>
      </c>
      <c r="E20" s="182">
        <v>57.6</v>
      </c>
      <c r="F20" s="184">
        <f>SUM(D20:E20)</f>
        <v>59.6</v>
      </c>
      <c r="G20" s="149" t="s">
        <v>863</v>
      </c>
    </row>
    <row r="21" spans="1:7" ht="25.5" customHeight="1">
      <c r="A21" s="263">
        <v>19</v>
      </c>
      <c r="B21" s="270">
        <v>1</v>
      </c>
      <c r="C21" s="319" t="s">
        <v>473</v>
      </c>
      <c r="D21" s="277"/>
      <c r="E21" s="182">
        <v>55</v>
      </c>
      <c r="F21" s="184">
        <f>SUM(D21:E21)</f>
        <v>55</v>
      </c>
      <c r="G21" s="149" t="s">
        <v>870</v>
      </c>
    </row>
    <row r="22" spans="1:7" ht="25.5" customHeight="1" thickBot="1">
      <c r="A22" s="264">
        <v>20</v>
      </c>
      <c r="B22" s="272">
        <v>1</v>
      </c>
      <c r="C22" s="320" t="s">
        <v>4</v>
      </c>
      <c r="D22" s="278">
        <v>54</v>
      </c>
      <c r="E22" s="284"/>
      <c r="F22" s="322">
        <f>SUM(D22:E22)</f>
        <v>54</v>
      </c>
      <c r="G22" s="180" t="s">
        <v>854</v>
      </c>
    </row>
    <row r="23" spans="2:7" ht="16.5" customHeight="1" thickBot="1">
      <c r="B23" s="102"/>
      <c r="C23" s="113"/>
      <c r="D23" s="114">
        <f>SUM(D3:D22)</f>
        <v>467.3</v>
      </c>
      <c r="E23" s="115">
        <f>SUM(E3:E22)</f>
        <v>1779.8999999999999</v>
      </c>
      <c r="F23" s="116">
        <f>SUM(F3:F22)</f>
        <v>2247.2000000000003</v>
      </c>
      <c r="G23" s="117"/>
    </row>
    <row r="24" spans="1:8" ht="18.75">
      <c r="A24" s="108"/>
      <c r="H24"/>
    </row>
    <row r="25" spans="1:8" ht="18.75">
      <c r="A25" s="108"/>
      <c r="H25"/>
    </row>
    <row r="26" spans="1:8" ht="18.75">
      <c r="A26" s="108"/>
      <c r="H26"/>
    </row>
    <row r="27" spans="1:8" ht="15">
      <c r="A27" s="108"/>
      <c r="B27" s="122"/>
      <c r="D27"/>
      <c r="E27"/>
      <c r="F27"/>
      <c r="G27"/>
      <c r="H27"/>
    </row>
    <row r="28" spans="1:8" ht="15">
      <c r="A28" s="108"/>
      <c r="B28" s="122"/>
      <c r="D28"/>
      <c r="E28"/>
      <c r="F28"/>
      <c r="G28"/>
      <c r="H28"/>
    </row>
    <row r="29" spans="1:8" ht="15">
      <c r="A29" s="108"/>
      <c r="B29" s="122"/>
      <c r="D29"/>
      <c r="E29"/>
      <c r="F29"/>
      <c r="G29"/>
      <c r="H29"/>
    </row>
    <row r="30" spans="1:8" ht="15">
      <c r="A30" s="108"/>
      <c r="B30" s="122"/>
      <c r="D30"/>
      <c r="E30"/>
      <c r="F30"/>
      <c r="G30"/>
      <c r="H30"/>
    </row>
    <row r="31" spans="1:8" ht="15">
      <c r="A31" s="108"/>
      <c r="B31" s="122"/>
      <c r="D31"/>
      <c r="E31"/>
      <c r="F31"/>
      <c r="G31"/>
      <c r="H31"/>
    </row>
    <row r="32" spans="1:8" ht="15">
      <c r="A32" s="108"/>
      <c r="B32" s="122"/>
      <c r="D32"/>
      <c r="E32"/>
      <c r="F32"/>
      <c r="G32"/>
      <c r="H32"/>
    </row>
    <row r="33" spans="1:8" ht="15">
      <c r="A33" s="108"/>
      <c r="B33" s="122"/>
      <c r="D33"/>
      <c r="E33"/>
      <c r="F33"/>
      <c r="G33"/>
      <c r="H33"/>
    </row>
    <row r="34" spans="1:8" ht="15">
      <c r="A34" s="108"/>
      <c r="B34" s="122"/>
      <c r="D34"/>
      <c r="E34"/>
      <c r="F34"/>
      <c r="G34"/>
      <c r="H34"/>
    </row>
    <row r="35" spans="1:8" ht="15">
      <c r="A35" s="108"/>
      <c r="B35" s="122"/>
      <c r="D35"/>
      <c r="E35"/>
      <c r="F35"/>
      <c r="G35"/>
      <c r="H35"/>
    </row>
    <row r="36" spans="1:8" ht="15">
      <c r="A36" s="108"/>
      <c r="B36" s="122"/>
      <c r="D36"/>
      <c r="E36"/>
      <c r="F36"/>
      <c r="G36"/>
      <c r="H36"/>
    </row>
    <row r="37" spans="1:8" ht="15">
      <c r="A37" s="108"/>
      <c r="B37" s="122"/>
      <c r="D37"/>
      <c r="E37"/>
      <c r="F37"/>
      <c r="G37"/>
      <c r="H37"/>
    </row>
    <row r="38" spans="1:8" ht="15">
      <c r="A38" s="108"/>
      <c r="B38" s="122"/>
      <c r="D38"/>
      <c r="E38"/>
      <c r="F38"/>
      <c r="G38"/>
      <c r="H38"/>
    </row>
    <row r="39" spans="1:8" ht="15">
      <c r="A39" s="108"/>
      <c r="B39" s="122"/>
      <c r="D39"/>
      <c r="E39"/>
      <c r="F39"/>
      <c r="G39"/>
      <c r="H39"/>
    </row>
    <row r="40" spans="1:8" ht="15">
      <c r="A40" s="108"/>
      <c r="B40" s="122"/>
      <c r="D40"/>
      <c r="E40"/>
      <c r="F40"/>
      <c r="G40"/>
      <c r="H40"/>
    </row>
    <row r="41" spans="1:8" ht="15">
      <c r="A41" s="108"/>
      <c r="B41" s="122"/>
      <c r="D41"/>
      <c r="E41"/>
      <c r="F41"/>
      <c r="G41"/>
      <c r="H41"/>
    </row>
    <row r="42" spans="1:8" ht="15">
      <c r="A42" s="108"/>
      <c r="B42" s="122"/>
      <c r="D42"/>
      <c r="E42"/>
      <c r="F42"/>
      <c r="G42"/>
      <c r="H42"/>
    </row>
    <row r="43" spans="1:8" ht="15">
      <c r="A43" s="108"/>
      <c r="B43" s="122"/>
      <c r="D43"/>
      <c r="E43"/>
      <c r="F43"/>
      <c r="G43"/>
      <c r="H43"/>
    </row>
    <row r="44" spans="1:8" ht="15">
      <c r="A44" s="108"/>
      <c r="B44" s="122"/>
      <c r="D44"/>
      <c r="E44"/>
      <c r="F44"/>
      <c r="G44"/>
      <c r="H44"/>
    </row>
    <row r="45" spans="2:7" ht="15">
      <c r="B45" s="122"/>
      <c r="D45"/>
      <c r="E45"/>
      <c r="F45"/>
      <c r="G45"/>
    </row>
    <row r="46" spans="2:7" ht="15">
      <c r="B46" s="122"/>
      <c r="D46"/>
      <c r="E46"/>
      <c r="F46"/>
      <c r="G46"/>
    </row>
    <row r="47" spans="2:7" ht="15">
      <c r="B47" s="122"/>
      <c r="D47"/>
      <c r="E47"/>
      <c r="F47"/>
      <c r="G47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9.28125" style="0" customWidth="1"/>
    <col min="2" max="2" width="10.140625" style="4" bestFit="1" customWidth="1"/>
    <col min="3" max="3" width="19.140625" style="0" bestFit="1" customWidth="1"/>
    <col min="4" max="4" width="2.421875" style="108" customWidth="1"/>
    <col min="5" max="5" width="9.8515625" style="0" bestFit="1" customWidth="1"/>
  </cols>
  <sheetData>
    <row r="1" spans="1:7" ht="25.5">
      <c r="A1" s="123" t="s">
        <v>919</v>
      </c>
      <c r="B1" s="124"/>
      <c r="C1" s="124"/>
      <c r="D1" s="125"/>
      <c r="E1" s="126"/>
      <c r="F1" s="126"/>
      <c r="G1" s="126"/>
    </row>
    <row r="2" spans="1:7" ht="26.25" thickBot="1">
      <c r="A2" s="123"/>
      <c r="B2" s="124"/>
      <c r="C2" s="127"/>
      <c r="D2" s="125"/>
      <c r="E2" s="126"/>
      <c r="F2" s="126"/>
      <c r="G2" s="126"/>
    </row>
    <row r="3" spans="1:7" ht="26.25" thickBot="1">
      <c r="A3" s="307" t="s">
        <v>915</v>
      </c>
      <c r="B3" s="128" t="s">
        <v>916</v>
      </c>
      <c r="C3" s="128" t="s">
        <v>922</v>
      </c>
      <c r="D3" s="129"/>
      <c r="E3" s="130" t="s">
        <v>923</v>
      </c>
      <c r="F3" s="126"/>
      <c r="G3" s="126"/>
    </row>
    <row r="4" spans="1:7" ht="23.25">
      <c r="A4" s="308">
        <v>1</v>
      </c>
      <c r="B4" s="312" t="s">
        <v>859</v>
      </c>
      <c r="C4" s="131">
        <f>'2.D '!G22</f>
        <v>0.6842105263157895</v>
      </c>
      <c r="D4" s="132"/>
      <c r="E4" s="133"/>
      <c r="F4" s="126"/>
      <c r="G4" s="126"/>
    </row>
    <row r="5" spans="1:9" ht="23.25">
      <c r="A5" s="309">
        <v>2</v>
      </c>
      <c r="B5" s="313" t="s">
        <v>860</v>
      </c>
      <c r="C5" s="295">
        <f>'3.A '!G24</f>
        <v>0.5238095238095238</v>
      </c>
      <c r="D5" s="132"/>
      <c r="E5" s="134"/>
      <c r="F5" s="135"/>
      <c r="G5" s="136"/>
      <c r="H5" s="136"/>
      <c r="I5" s="95"/>
    </row>
    <row r="6" spans="1:9" ht="24" thickBot="1">
      <c r="A6" s="310">
        <v>3</v>
      </c>
      <c r="B6" s="314" t="s">
        <v>863</v>
      </c>
      <c r="C6" s="137">
        <f>'3.D '!G25</f>
        <v>0.5</v>
      </c>
      <c r="D6" s="132"/>
      <c r="E6" s="138"/>
      <c r="F6" s="135"/>
      <c r="G6" s="136"/>
      <c r="H6" s="136"/>
      <c r="I6" s="95"/>
    </row>
    <row r="7" spans="1:9" ht="23.25">
      <c r="A7" s="139">
        <v>4</v>
      </c>
      <c r="B7" s="90" t="s">
        <v>854</v>
      </c>
      <c r="C7" s="294">
        <f>'1.A '!G30</f>
        <v>0.48148148148148145</v>
      </c>
      <c r="D7" s="132"/>
      <c r="E7" s="135"/>
      <c r="F7" s="135"/>
      <c r="G7" s="136"/>
      <c r="H7" s="136"/>
      <c r="I7" s="95"/>
    </row>
    <row r="8" spans="1:9" ht="23.25">
      <c r="A8" s="142">
        <v>5</v>
      </c>
      <c r="B8" s="93" t="s">
        <v>856</v>
      </c>
      <c r="C8" s="299">
        <f>'2.A '!G26</f>
        <v>0.4782608695652174</v>
      </c>
      <c r="D8" s="132"/>
      <c r="E8" s="135"/>
      <c r="F8" s="135"/>
      <c r="G8" s="136"/>
      <c r="H8" s="136"/>
      <c r="I8" s="95"/>
    </row>
    <row r="9" spans="1:9" ht="23.25">
      <c r="A9" s="142">
        <v>6</v>
      </c>
      <c r="B9" s="93" t="s">
        <v>861</v>
      </c>
      <c r="C9" s="299">
        <f>'3.B '!G26</f>
        <v>0.4782608695652174</v>
      </c>
      <c r="D9" s="132"/>
      <c r="E9" s="135"/>
      <c r="F9" s="135"/>
      <c r="G9" s="186"/>
      <c r="H9" s="186"/>
      <c r="I9" s="187"/>
    </row>
    <row r="10" spans="1:9" ht="23.25">
      <c r="A10" s="142">
        <v>7</v>
      </c>
      <c r="B10" s="93" t="s">
        <v>820</v>
      </c>
      <c r="C10" s="299">
        <f>'1.B '!G31</f>
        <v>0.4642857142857143</v>
      </c>
      <c r="D10" s="132"/>
      <c r="E10" s="135"/>
      <c r="F10" s="135"/>
      <c r="G10" s="136"/>
      <c r="H10" s="136"/>
      <c r="I10" s="95"/>
    </row>
    <row r="11" spans="1:9" ht="23.25">
      <c r="A11" s="142">
        <v>8</v>
      </c>
      <c r="B11" s="93" t="s">
        <v>865</v>
      </c>
      <c r="C11" s="299">
        <f>'4.B '!G30</f>
        <v>0.4444444444444444</v>
      </c>
      <c r="D11" s="132"/>
      <c r="E11" s="135"/>
      <c r="F11" s="135"/>
      <c r="G11" s="136"/>
      <c r="H11" s="136"/>
      <c r="I11" s="95"/>
    </row>
    <row r="12" spans="1:9" ht="23.25">
      <c r="A12" s="142">
        <v>9</v>
      </c>
      <c r="B12" s="93" t="s">
        <v>869</v>
      </c>
      <c r="C12" s="299">
        <f>'5.C '!G30</f>
        <v>0.4074074074074074</v>
      </c>
      <c r="D12" s="132"/>
      <c r="E12" s="135"/>
      <c r="F12" s="135"/>
      <c r="G12" s="136"/>
      <c r="H12" s="136"/>
      <c r="I12" s="95"/>
    </row>
    <row r="13" spans="1:9" ht="23.25">
      <c r="A13" s="142">
        <v>10</v>
      </c>
      <c r="B13" s="93" t="s">
        <v>862</v>
      </c>
      <c r="C13" s="299">
        <f>'3.C '!G25</f>
        <v>0.3181818181818182</v>
      </c>
      <c r="D13" s="132"/>
      <c r="E13" s="135"/>
      <c r="F13" s="135"/>
      <c r="G13" s="186"/>
      <c r="H13" s="186"/>
      <c r="I13" s="187"/>
    </row>
    <row r="14" spans="1:9" ht="23.25">
      <c r="A14" s="142">
        <v>11</v>
      </c>
      <c r="B14" s="93" t="s">
        <v>864</v>
      </c>
      <c r="C14" s="299">
        <f>'4.A '!G29</f>
        <v>0.2692307692307692</v>
      </c>
      <c r="D14" s="132"/>
      <c r="E14" s="135"/>
      <c r="F14" s="135"/>
      <c r="G14" s="136"/>
      <c r="H14" s="136"/>
      <c r="I14" s="95"/>
    </row>
    <row r="15" spans="1:9" ht="23.25">
      <c r="A15" s="142">
        <v>12</v>
      </c>
      <c r="B15" s="93" t="s">
        <v>855</v>
      </c>
      <c r="C15" s="299">
        <f>'1.C '!G30</f>
        <v>0.25925925925925924</v>
      </c>
      <c r="D15" s="132"/>
      <c r="E15" s="135"/>
      <c r="F15" s="135"/>
      <c r="G15" s="136"/>
      <c r="H15" s="136"/>
      <c r="I15" s="95"/>
    </row>
    <row r="16" spans="1:9" ht="21.75" customHeight="1">
      <c r="A16" s="142">
        <v>13</v>
      </c>
      <c r="B16" s="93" t="s">
        <v>858</v>
      </c>
      <c r="C16" s="299">
        <f>'2.C '!G27</f>
        <v>0.25</v>
      </c>
      <c r="D16" s="132"/>
      <c r="E16" s="135"/>
      <c r="F16" s="135"/>
      <c r="G16" s="136"/>
      <c r="H16" s="136"/>
      <c r="I16" s="95"/>
    </row>
    <row r="17" spans="1:9" ht="21.75" customHeight="1" thickBot="1">
      <c r="A17" s="140">
        <v>14</v>
      </c>
      <c r="B17" s="94" t="s">
        <v>867</v>
      </c>
      <c r="C17" s="306">
        <f>'5.A '!G27</f>
        <v>0.25</v>
      </c>
      <c r="D17" s="132"/>
      <c r="E17" s="135"/>
      <c r="F17" s="135"/>
      <c r="G17" s="136"/>
      <c r="H17" s="136"/>
      <c r="I17" s="95"/>
    </row>
    <row r="18" spans="1:9" ht="21.75" customHeight="1">
      <c r="A18" s="141">
        <v>15</v>
      </c>
      <c r="B18" s="91" t="s">
        <v>866</v>
      </c>
      <c r="C18" s="296">
        <f>'4.C '!G29</f>
        <v>0.23076923076923078</v>
      </c>
      <c r="D18" s="132"/>
      <c r="E18" s="135"/>
      <c r="F18" s="135"/>
      <c r="G18" s="136"/>
      <c r="H18" s="136"/>
      <c r="I18" s="95"/>
    </row>
    <row r="19" spans="1:9" ht="21.75" customHeight="1">
      <c r="A19" s="142">
        <v>16</v>
      </c>
      <c r="B19" s="93" t="s">
        <v>868</v>
      </c>
      <c r="C19" s="297">
        <f>'5.B '!G31</f>
        <v>0.21428571428571427</v>
      </c>
      <c r="D19" s="132"/>
      <c r="E19" s="135"/>
      <c r="F19" s="135"/>
      <c r="G19" s="136"/>
      <c r="H19" s="136"/>
      <c r="I19" s="95"/>
    </row>
    <row r="20" spans="1:9" ht="21.75" customHeight="1">
      <c r="A20" s="142">
        <v>17</v>
      </c>
      <c r="B20" s="91" t="s">
        <v>857</v>
      </c>
      <c r="C20" s="296">
        <f>'2.B '!G28</f>
        <v>0.2</v>
      </c>
      <c r="D20" s="132"/>
      <c r="E20" s="135"/>
      <c r="F20" s="135"/>
      <c r="G20" s="136"/>
      <c r="H20" s="136"/>
      <c r="I20" s="95"/>
    </row>
    <row r="21" spans="1:9" ht="21.75" customHeight="1">
      <c r="A21" s="142">
        <v>18</v>
      </c>
      <c r="B21" s="92" t="s">
        <v>870</v>
      </c>
      <c r="C21" s="297">
        <f>'6.A '!G29</f>
        <v>0.19230769230769232</v>
      </c>
      <c r="D21" s="132"/>
      <c r="E21" s="135"/>
      <c r="F21" s="135"/>
      <c r="G21" s="136"/>
      <c r="H21" s="136"/>
      <c r="I21" s="95"/>
    </row>
    <row r="22" spans="1:9" ht="21.75" customHeight="1">
      <c r="A22" s="142">
        <v>19</v>
      </c>
      <c r="B22" s="92" t="s">
        <v>872</v>
      </c>
      <c r="C22" s="297">
        <f>'6.C '!G30</f>
        <v>0.18518518518518517</v>
      </c>
      <c r="D22" s="132"/>
      <c r="E22" s="135"/>
      <c r="F22" s="135"/>
      <c r="G22" s="136"/>
      <c r="H22" s="136"/>
      <c r="I22" s="95"/>
    </row>
    <row r="23" spans="1:7" ht="21.75" customHeight="1">
      <c r="A23" s="142">
        <v>20</v>
      </c>
      <c r="B23" s="315" t="s">
        <v>880</v>
      </c>
      <c r="C23" s="296">
        <f>'8.D '!G25</f>
        <v>0.18181818181818182</v>
      </c>
      <c r="D23" s="132"/>
      <c r="E23" s="143"/>
      <c r="F23" s="143"/>
      <c r="G23" s="143"/>
    </row>
    <row r="24" spans="1:7" ht="21.75" customHeight="1" thickBot="1">
      <c r="A24" s="311">
        <v>21</v>
      </c>
      <c r="B24" s="316" t="s">
        <v>871</v>
      </c>
      <c r="C24" s="298">
        <f>'6.B '!G32</f>
        <v>0.10344827586206896</v>
      </c>
      <c r="D24" s="132"/>
      <c r="E24" s="143"/>
      <c r="F24" s="143"/>
      <c r="G24" s="143"/>
    </row>
    <row r="25" spans="1:7" ht="21.75" customHeight="1">
      <c r="A25" s="139">
        <v>22</v>
      </c>
      <c r="B25" s="144" t="s">
        <v>875</v>
      </c>
      <c r="C25" s="304">
        <f>'7.C '!G23</f>
        <v>0.05</v>
      </c>
      <c r="D25" s="132"/>
      <c r="E25" s="143"/>
      <c r="F25" s="143"/>
      <c r="G25" s="143"/>
    </row>
    <row r="26" spans="1:7" ht="21.75" customHeight="1">
      <c r="A26" s="142">
        <v>23</v>
      </c>
      <c r="B26" s="92" t="s">
        <v>874</v>
      </c>
      <c r="C26" s="305">
        <f>'7.B '!G25</f>
        <v>0.045454545454545456</v>
      </c>
      <c r="D26" s="132"/>
      <c r="E26" s="143"/>
      <c r="F26" s="143"/>
      <c r="G26" s="143"/>
    </row>
    <row r="27" spans="1:7" ht="21.75" customHeight="1">
      <c r="A27" s="142">
        <v>24</v>
      </c>
      <c r="B27" s="92" t="s">
        <v>876</v>
      </c>
      <c r="C27" s="305">
        <f>'7.D '!G27</f>
        <v>0.041666666666666664</v>
      </c>
      <c r="D27" s="132"/>
      <c r="E27" s="143"/>
      <c r="F27" s="143"/>
      <c r="G27" s="143"/>
    </row>
    <row r="28" spans="1:7" ht="21.75" customHeight="1" thickBot="1">
      <c r="A28" s="140">
        <v>25</v>
      </c>
      <c r="B28" s="146" t="s">
        <v>882</v>
      </c>
      <c r="C28" s="300">
        <f>'9.B '!G31</f>
        <v>0.03571428571428571</v>
      </c>
      <c r="D28" s="132"/>
      <c r="E28" s="143"/>
      <c r="F28" s="143"/>
      <c r="G28" s="143"/>
    </row>
    <row r="29" spans="1:7" ht="18.75" customHeight="1">
      <c r="A29" s="141">
        <v>26</v>
      </c>
      <c r="B29" s="172" t="s">
        <v>873</v>
      </c>
      <c r="C29" s="301">
        <f>'7.A '!G30</f>
        <v>0</v>
      </c>
      <c r="D29" s="132"/>
      <c r="E29" s="126"/>
      <c r="F29" s="126"/>
      <c r="G29" s="126"/>
    </row>
    <row r="30" spans="1:7" ht="18.75" customHeight="1">
      <c r="A30" s="142">
        <v>27</v>
      </c>
      <c r="B30" s="317" t="s">
        <v>877</v>
      </c>
      <c r="C30" s="302">
        <f>'8.A '!G29</f>
        <v>0</v>
      </c>
      <c r="D30" s="132"/>
      <c r="E30" s="126"/>
      <c r="F30" s="126"/>
      <c r="G30" s="126"/>
    </row>
    <row r="31" spans="1:7" ht="18.75" customHeight="1">
      <c r="A31" s="142">
        <v>28</v>
      </c>
      <c r="B31" s="317" t="s">
        <v>878</v>
      </c>
      <c r="C31" s="302">
        <f>'8.B '!G25</f>
        <v>0</v>
      </c>
      <c r="D31" s="132"/>
      <c r="E31" s="126"/>
      <c r="F31" s="126"/>
      <c r="G31" s="126"/>
    </row>
    <row r="32" spans="1:7" ht="18.75" customHeight="1">
      <c r="A32" s="142">
        <v>29</v>
      </c>
      <c r="B32" s="317" t="s">
        <v>879</v>
      </c>
      <c r="C32" s="302">
        <f>'8.C '!G25</f>
        <v>0</v>
      </c>
      <c r="D32" s="132"/>
      <c r="E32" s="96"/>
      <c r="F32" s="126"/>
      <c r="G32" s="126"/>
    </row>
    <row r="33" spans="1:7" ht="18.75" customHeight="1">
      <c r="A33" s="142">
        <v>30</v>
      </c>
      <c r="B33" s="317" t="s">
        <v>881</v>
      </c>
      <c r="C33" s="302">
        <f>'9.A '!G28</f>
        <v>0</v>
      </c>
      <c r="D33" s="132"/>
      <c r="E33" s="145"/>
      <c r="F33" s="126"/>
      <c r="G33" s="126"/>
    </row>
    <row r="34" spans="1:5" ht="18.75" customHeight="1" thickBot="1">
      <c r="A34" s="140">
        <v>31</v>
      </c>
      <c r="B34" s="206" t="s">
        <v>883</v>
      </c>
      <c r="C34" s="303">
        <f>'9.C '!G29</f>
        <v>0</v>
      </c>
      <c r="D34" s="132"/>
      <c r="E34" s="9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2.57421875" style="0" bestFit="1" customWidth="1"/>
    <col min="6" max="6" width="3.57421875" style="0" bestFit="1" customWidth="1"/>
  </cols>
  <sheetData>
    <row r="1" ht="15.75">
      <c r="A1" s="2" t="s">
        <v>449</v>
      </c>
    </row>
    <row r="2" s="42" customFormat="1" ht="11.25">
      <c r="A2" s="41" t="s">
        <v>282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473</v>
      </c>
      <c r="C4" s="150"/>
      <c r="D4" s="152">
        <v>55</v>
      </c>
      <c r="E4" s="35">
        <f>SUM(C4:D4)</f>
        <v>55</v>
      </c>
      <c r="F4" s="34" t="s">
        <v>870</v>
      </c>
    </row>
    <row r="5" spans="1:6" ht="15.75">
      <c r="A5" s="33">
        <v>2</v>
      </c>
      <c r="B5" s="53" t="s">
        <v>465</v>
      </c>
      <c r="C5" s="28">
        <v>45.9</v>
      </c>
      <c r="D5" s="27">
        <v>8.1</v>
      </c>
      <c r="E5" s="25">
        <f>SUM(C5:D5)</f>
        <v>54</v>
      </c>
      <c r="F5" s="13" t="s">
        <v>870</v>
      </c>
    </row>
    <row r="6" spans="1:6" ht="15.75">
      <c r="A6" s="15">
        <v>3</v>
      </c>
      <c r="B6" s="53" t="s">
        <v>456</v>
      </c>
      <c r="C6" s="20"/>
      <c r="D6" s="19">
        <v>29</v>
      </c>
      <c r="E6" s="8">
        <f>SUM(C6:D6)</f>
        <v>29</v>
      </c>
      <c r="F6" s="13" t="s">
        <v>870</v>
      </c>
    </row>
    <row r="7" spans="1:6" ht="15.75">
      <c r="A7" s="15">
        <v>4</v>
      </c>
      <c r="B7" s="53" t="s">
        <v>458</v>
      </c>
      <c r="C7" s="20"/>
      <c r="D7" s="19">
        <v>19.5</v>
      </c>
      <c r="E7" s="8">
        <f>SUM(C7:D7)</f>
        <v>19.5</v>
      </c>
      <c r="F7" s="13" t="s">
        <v>870</v>
      </c>
    </row>
    <row r="8" spans="1:6" ht="15.75">
      <c r="A8" s="15">
        <v>5</v>
      </c>
      <c r="B8" s="53" t="s">
        <v>460</v>
      </c>
      <c r="C8" s="28">
        <v>3.5</v>
      </c>
      <c r="D8" s="27">
        <v>4</v>
      </c>
      <c r="E8" s="8">
        <f>SUM(C8:D8)</f>
        <v>7.5</v>
      </c>
      <c r="F8" s="13" t="s">
        <v>870</v>
      </c>
    </row>
    <row r="9" spans="1:6" ht="15.75">
      <c r="A9" s="15">
        <v>6</v>
      </c>
      <c r="B9" s="53" t="s">
        <v>450</v>
      </c>
      <c r="C9" s="149"/>
      <c r="D9" s="8"/>
      <c r="E9" s="8">
        <f>SUM(C9:D9)</f>
        <v>0</v>
      </c>
      <c r="F9" s="13" t="s">
        <v>870</v>
      </c>
    </row>
    <row r="10" spans="1:6" ht="15.75">
      <c r="A10" s="15">
        <v>7</v>
      </c>
      <c r="B10" s="53" t="s">
        <v>451</v>
      </c>
      <c r="C10" s="20"/>
      <c r="D10" s="19"/>
      <c r="E10" s="8">
        <f>SUM(C10:D10)</f>
        <v>0</v>
      </c>
      <c r="F10" s="13" t="s">
        <v>870</v>
      </c>
    </row>
    <row r="11" spans="1:6" ht="15.75">
      <c r="A11" s="15">
        <v>8</v>
      </c>
      <c r="B11" s="53" t="s">
        <v>452</v>
      </c>
      <c r="C11" s="20"/>
      <c r="D11" s="19"/>
      <c r="E11" s="8">
        <f>SUM(C11:D11)</f>
        <v>0</v>
      </c>
      <c r="F11" s="13" t="s">
        <v>870</v>
      </c>
    </row>
    <row r="12" spans="1:6" ht="15.75">
      <c r="A12" s="15">
        <v>9</v>
      </c>
      <c r="B12" s="53" t="s">
        <v>453</v>
      </c>
      <c r="C12" s="20"/>
      <c r="D12" s="19"/>
      <c r="E12" s="8">
        <f>SUM(C12:D12)</f>
        <v>0</v>
      </c>
      <c r="F12" s="13" t="s">
        <v>870</v>
      </c>
    </row>
    <row r="13" spans="1:6" ht="15.75">
      <c r="A13" s="15">
        <v>10</v>
      </c>
      <c r="B13" s="53" t="s">
        <v>454</v>
      </c>
      <c r="C13" s="151"/>
      <c r="D13" s="153"/>
      <c r="E13" s="8">
        <f>SUM(C13:D13)</f>
        <v>0</v>
      </c>
      <c r="F13" s="13" t="s">
        <v>870</v>
      </c>
    </row>
    <row r="14" spans="1:6" ht="15.75">
      <c r="A14" s="15">
        <v>11</v>
      </c>
      <c r="B14" s="53" t="s">
        <v>455</v>
      </c>
      <c r="C14" s="28"/>
      <c r="D14" s="27"/>
      <c r="E14" s="8">
        <f>SUM(C14:D14)</f>
        <v>0</v>
      </c>
      <c r="F14" s="13" t="s">
        <v>870</v>
      </c>
    </row>
    <row r="15" spans="1:6" ht="15.75">
      <c r="A15" s="15">
        <v>12</v>
      </c>
      <c r="B15" s="53" t="s">
        <v>457</v>
      </c>
      <c r="C15" s="20"/>
      <c r="D15" s="19"/>
      <c r="E15" s="8">
        <f>SUM(C15:D15)</f>
        <v>0</v>
      </c>
      <c r="F15" s="13" t="s">
        <v>870</v>
      </c>
    </row>
    <row r="16" spans="1:6" ht="15.75">
      <c r="A16" s="15">
        <v>13</v>
      </c>
      <c r="B16" s="53" t="s">
        <v>459</v>
      </c>
      <c r="C16" s="20"/>
      <c r="D16" s="19"/>
      <c r="E16" s="8">
        <f>SUM(C16:D16)</f>
        <v>0</v>
      </c>
      <c r="F16" s="13" t="s">
        <v>870</v>
      </c>
    </row>
    <row r="17" spans="1:6" ht="15.75">
      <c r="A17" s="15">
        <v>14</v>
      </c>
      <c r="B17" s="53" t="s">
        <v>461</v>
      </c>
      <c r="C17" s="20"/>
      <c r="D17" s="19"/>
      <c r="E17" s="8">
        <f>SUM(C17:D17)</f>
        <v>0</v>
      </c>
      <c r="F17" s="13" t="s">
        <v>870</v>
      </c>
    </row>
    <row r="18" spans="1:6" ht="15.75">
      <c r="A18" s="15">
        <v>15</v>
      </c>
      <c r="B18" s="53" t="s">
        <v>462</v>
      </c>
      <c r="C18" s="28"/>
      <c r="D18" s="27"/>
      <c r="E18" s="8">
        <f>SUM(C18:D18)</f>
        <v>0</v>
      </c>
      <c r="F18" s="13" t="s">
        <v>870</v>
      </c>
    </row>
    <row r="19" spans="1:6" ht="15.75">
      <c r="A19" s="15">
        <v>16</v>
      </c>
      <c r="B19" s="53" t="s">
        <v>463</v>
      </c>
      <c r="C19" s="20"/>
      <c r="D19" s="19"/>
      <c r="E19" s="8">
        <f>SUM(C19:D19)</f>
        <v>0</v>
      </c>
      <c r="F19" s="13" t="s">
        <v>870</v>
      </c>
    </row>
    <row r="20" spans="1:6" ht="15.75">
      <c r="A20" s="15">
        <v>17</v>
      </c>
      <c r="B20" s="53" t="s">
        <v>464</v>
      </c>
      <c r="C20" s="28"/>
      <c r="D20" s="27"/>
      <c r="E20" s="8">
        <f>SUM(C20:D20)</f>
        <v>0</v>
      </c>
      <c r="F20" s="13" t="s">
        <v>870</v>
      </c>
    </row>
    <row r="21" spans="1:6" ht="15.75">
      <c r="A21" s="15">
        <v>18</v>
      </c>
      <c r="B21" s="53" t="s">
        <v>466</v>
      </c>
      <c r="C21" s="149"/>
      <c r="D21" s="8"/>
      <c r="E21" s="8">
        <f>SUM(C21:D21)</f>
        <v>0</v>
      </c>
      <c r="F21" s="13" t="s">
        <v>870</v>
      </c>
    </row>
    <row r="22" spans="1:6" ht="15.75">
      <c r="A22" s="15">
        <v>19</v>
      </c>
      <c r="B22" s="53" t="s">
        <v>467</v>
      </c>
      <c r="C22" s="20"/>
      <c r="D22" s="19"/>
      <c r="E22" s="8">
        <f>SUM(C22:D22)</f>
        <v>0</v>
      </c>
      <c r="F22" s="13" t="s">
        <v>870</v>
      </c>
    </row>
    <row r="23" spans="1:6" ht="15.75">
      <c r="A23" s="15">
        <v>20</v>
      </c>
      <c r="B23" s="53" t="s">
        <v>468</v>
      </c>
      <c r="C23" s="20"/>
      <c r="D23" s="19"/>
      <c r="E23" s="8">
        <f>SUM(C23:D23)</f>
        <v>0</v>
      </c>
      <c r="F23" s="13" t="s">
        <v>870</v>
      </c>
    </row>
    <row r="24" spans="1:6" ht="15.75">
      <c r="A24" s="15">
        <v>21</v>
      </c>
      <c r="B24" s="53" t="s">
        <v>469</v>
      </c>
      <c r="C24" s="20"/>
      <c r="D24" s="19"/>
      <c r="E24" s="8">
        <f>SUM(C24:D24)</f>
        <v>0</v>
      </c>
      <c r="F24" s="13" t="s">
        <v>870</v>
      </c>
    </row>
    <row r="25" spans="1:6" ht="15.75">
      <c r="A25" s="15">
        <v>22</v>
      </c>
      <c r="B25" s="53" t="s">
        <v>470</v>
      </c>
      <c r="C25" s="20"/>
      <c r="D25" s="19"/>
      <c r="E25" s="8">
        <f>SUM(C25:D25)</f>
        <v>0</v>
      </c>
      <c r="F25" s="13" t="s">
        <v>870</v>
      </c>
    </row>
    <row r="26" spans="1:6" ht="15.75">
      <c r="A26" s="15">
        <v>23</v>
      </c>
      <c r="B26" s="53" t="s">
        <v>471</v>
      </c>
      <c r="C26" s="20"/>
      <c r="D26" s="19"/>
      <c r="E26" s="8">
        <f>SUM(C26:D26)</f>
        <v>0</v>
      </c>
      <c r="F26" s="13" t="s">
        <v>870</v>
      </c>
    </row>
    <row r="27" spans="1:6" ht="15.75">
      <c r="A27" s="15">
        <v>24</v>
      </c>
      <c r="B27" s="53" t="s">
        <v>472</v>
      </c>
      <c r="C27" s="23"/>
      <c r="D27" s="22"/>
      <c r="E27" s="8">
        <f>SUM(C27:D27)</f>
        <v>0</v>
      </c>
      <c r="F27" s="13" t="s">
        <v>870</v>
      </c>
    </row>
    <row r="28" spans="1:6" ht="15.75">
      <c r="A28" s="15">
        <v>25</v>
      </c>
      <c r="B28" s="53" t="s">
        <v>474</v>
      </c>
      <c r="C28" s="21"/>
      <c r="D28" s="16"/>
      <c r="E28" s="8">
        <f>SUM(C28:D28)</f>
        <v>0</v>
      </c>
      <c r="F28" s="13" t="s">
        <v>870</v>
      </c>
    </row>
    <row r="29" spans="1:7" ht="16.5" thickBot="1">
      <c r="A29" s="12">
        <v>26</v>
      </c>
      <c r="B29" s="54" t="s">
        <v>475</v>
      </c>
      <c r="C29" s="21"/>
      <c r="D29" s="16"/>
      <c r="E29" s="8">
        <f>SUM(C29:D29)</f>
        <v>0</v>
      </c>
      <c r="F29" s="7" t="s">
        <v>870</v>
      </c>
      <c r="G29" s="24">
        <f>5/26</f>
        <v>0.19230769230769232</v>
      </c>
    </row>
    <row r="30" spans="3:5" ht="15.75" thickBot="1">
      <c r="C30" s="6">
        <f>SUM(C4:C29)</f>
        <v>49.4</v>
      </c>
      <c r="D30" s="6">
        <f>SUM(D4:D29)</f>
        <v>115.6</v>
      </c>
      <c r="E30" s="5">
        <f>SUM(E4:E29)</f>
        <v>165</v>
      </c>
    </row>
    <row r="31" spans="3:5" ht="15.75" thickBot="1">
      <c r="C31" s="4"/>
      <c r="D31" s="4"/>
      <c r="E31" s="3">
        <f>SUM(C30:D30)</f>
        <v>165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5.7109375" style="0" customWidth="1"/>
    <col min="2" max="2" width="23.57421875" style="0" customWidth="1"/>
    <col min="6" max="6" width="3.421875" style="0" bestFit="1" customWidth="1"/>
  </cols>
  <sheetData>
    <row r="1" ht="15.75">
      <c r="A1" s="2" t="s">
        <v>476</v>
      </c>
    </row>
    <row r="2" s="42" customFormat="1" ht="11.25">
      <c r="A2" s="41" t="s">
        <v>477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487</v>
      </c>
      <c r="C4" s="150"/>
      <c r="D4" s="152">
        <v>83</v>
      </c>
      <c r="E4" s="35">
        <f>SUM(C4:D4)</f>
        <v>83</v>
      </c>
      <c r="F4" s="34" t="s">
        <v>871</v>
      </c>
    </row>
    <row r="5" spans="1:6" ht="15.75">
      <c r="A5" s="33">
        <v>2</v>
      </c>
      <c r="B5" s="53" t="s">
        <v>490</v>
      </c>
      <c r="C5" s="28"/>
      <c r="D5" s="27">
        <v>15</v>
      </c>
      <c r="E5" s="25">
        <f>SUM(C5:D5)</f>
        <v>15</v>
      </c>
      <c r="F5" s="13" t="s">
        <v>871</v>
      </c>
    </row>
    <row r="6" spans="1:6" ht="15.75">
      <c r="A6" s="15">
        <v>3</v>
      </c>
      <c r="B6" s="53" t="s">
        <v>497</v>
      </c>
      <c r="C6" s="20"/>
      <c r="D6" s="19">
        <v>5</v>
      </c>
      <c r="E6" s="8">
        <f>SUM(C6:D6)</f>
        <v>5</v>
      </c>
      <c r="F6" s="13" t="s">
        <v>871</v>
      </c>
    </row>
    <row r="7" spans="1:6" ht="15.75">
      <c r="A7" s="15">
        <v>4</v>
      </c>
      <c r="B7" s="53" t="s">
        <v>478</v>
      </c>
      <c r="C7" s="149"/>
      <c r="D7" s="8"/>
      <c r="E7" s="8">
        <f>SUM(C7:D7)</f>
        <v>0</v>
      </c>
      <c r="F7" s="13" t="s">
        <v>871</v>
      </c>
    </row>
    <row r="8" spans="1:6" ht="15.75">
      <c r="A8" s="15">
        <v>5</v>
      </c>
      <c r="B8" s="53" t="s">
        <v>479</v>
      </c>
      <c r="C8" s="28"/>
      <c r="D8" s="27"/>
      <c r="E8" s="8">
        <f>SUM(C8:D8)</f>
        <v>0</v>
      </c>
      <c r="F8" s="13" t="s">
        <v>871</v>
      </c>
    </row>
    <row r="9" spans="1:6" ht="15.75">
      <c r="A9" s="15">
        <v>6</v>
      </c>
      <c r="B9" s="53" t="s">
        <v>480</v>
      </c>
      <c r="C9" s="20"/>
      <c r="D9" s="19"/>
      <c r="E9" s="8">
        <f>SUM(C9:D9)</f>
        <v>0</v>
      </c>
      <c r="F9" s="13" t="s">
        <v>871</v>
      </c>
    </row>
    <row r="10" spans="1:6" ht="15.75">
      <c r="A10" s="15">
        <v>7</v>
      </c>
      <c r="B10" s="53" t="s">
        <v>481</v>
      </c>
      <c r="C10" s="20"/>
      <c r="D10" s="19"/>
      <c r="E10" s="8">
        <f>SUM(C10:D10)</f>
        <v>0</v>
      </c>
      <c r="F10" s="13" t="s">
        <v>871</v>
      </c>
    </row>
    <row r="11" spans="1:6" ht="15.75">
      <c r="A11" s="15">
        <v>8</v>
      </c>
      <c r="B11" s="53" t="s">
        <v>482</v>
      </c>
      <c r="C11" s="151"/>
      <c r="D11" s="153"/>
      <c r="E11" s="8">
        <f>SUM(C11:D11)</f>
        <v>0</v>
      </c>
      <c r="F11" s="13" t="s">
        <v>871</v>
      </c>
    </row>
    <row r="12" spans="1:6" ht="15.75">
      <c r="A12" s="15">
        <v>9</v>
      </c>
      <c r="B12" s="53" t="s">
        <v>483</v>
      </c>
      <c r="C12" s="20"/>
      <c r="D12" s="19"/>
      <c r="E12" s="8">
        <f>SUM(C12:D12)</f>
        <v>0</v>
      </c>
      <c r="F12" s="13" t="s">
        <v>871</v>
      </c>
    </row>
    <row r="13" spans="1:6" ht="15.75">
      <c r="A13" s="15">
        <v>10</v>
      </c>
      <c r="B13" s="53" t="s">
        <v>484</v>
      </c>
      <c r="C13" s="20"/>
      <c r="D13" s="19"/>
      <c r="E13" s="8">
        <f>SUM(C13:D13)</f>
        <v>0</v>
      </c>
      <c r="F13" s="13" t="s">
        <v>871</v>
      </c>
    </row>
    <row r="14" spans="1:6" ht="15.75">
      <c r="A14" s="15">
        <v>11</v>
      </c>
      <c r="B14" s="53" t="s">
        <v>485</v>
      </c>
      <c r="C14" s="28"/>
      <c r="D14" s="27"/>
      <c r="E14" s="8">
        <f>SUM(C14:D14)</f>
        <v>0</v>
      </c>
      <c r="F14" s="13" t="s">
        <v>871</v>
      </c>
    </row>
    <row r="15" spans="1:6" ht="15.75">
      <c r="A15" s="15">
        <v>12</v>
      </c>
      <c r="B15" s="53" t="s">
        <v>486</v>
      </c>
      <c r="C15" s="20"/>
      <c r="D15" s="19"/>
      <c r="E15" s="8">
        <f>SUM(C15:D15)</f>
        <v>0</v>
      </c>
      <c r="F15" s="13" t="s">
        <v>871</v>
      </c>
    </row>
    <row r="16" spans="1:6" ht="15.75">
      <c r="A16" s="15">
        <v>13</v>
      </c>
      <c r="B16" s="53" t="s">
        <v>488</v>
      </c>
      <c r="C16" s="20"/>
      <c r="D16" s="19"/>
      <c r="E16" s="8">
        <f>SUM(C16:D16)</f>
        <v>0</v>
      </c>
      <c r="F16" s="13" t="s">
        <v>871</v>
      </c>
    </row>
    <row r="17" spans="1:6" ht="15.75">
      <c r="A17" s="15">
        <v>14</v>
      </c>
      <c r="B17" s="53" t="s">
        <v>489</v>
      </c>
      <c r="C17" s="20"/>
      <c r="D17" s="19"/>
      <c r="E17" s="8">
        <f>SUM(C17:D17)</f>
        <v>0</v>
      </c>
      <c r="F17" s="13" t="s">
        <v>871</v>
      </c>
    </row>
    <row r="18" spans="1:6" ht="15.75">
      <c r="A18" s="15">
        <v>15</v>
      </c>
      <c r="B18" s="53" t="s">
        <v>491</v>
      </c>
      <c r="C18" s="28"/>
      <c r="D18" s="27"/>
      <c r="E18" s="8">
        <f>SUM(C18:D18)</f>
        <v>0</v>
      </c>
      <c r="F18" s="13" t="s">
        <v>871</v>
      </c>
    </row>
    <row r="19" spans="1:6" ht="15.75">
      <c r="A19" s="15">
        <v>16</v>
      </c>
      <c r="B19" s="53" t="s">
        <v>492</v>
      </c>
      <c r="C19" s="20"/>
      <c r="D19" s="19"/>
      <c r="E19" s="8">
        <f>SUM(C19:D19)</f>
        <v>0</v>
      </c>
      <c r="F19" s="13" t="s">
        <v>871</v>
      </c>
    </row>
    <row r="20" spans="1:6" ht="15.75">
      <c r="A20" s="15">
        <v>17</v>
      </c>
      <c r="B20" s="53" t="s">
        <v>493</v>
      </c>
      <c r="C20" s="28"/>
      <c r="D20" s="27"/>
      <c r="E20" s="8">
        <f>SUM(C20:D20)</f>
        <v>0</v>
      </c>
      <c r="F20" s="13" t="s">
        <v>871</v>
      </c>
    </row>
    <row r="21" spans="1:6" ht="15.75">
      <c r="A21" s="15">
        <v>18</v>
      </c>
      <c r="B21" s="53" t="s">
        <v>494</v>
      </c>
      <c r="C21" s="149"/>
      <c r="D21" s="8"/>
      <c r="E21" s="8">
        <f>SUM(C21:D21)</f>
        <v>0</v>
      </c>
      <c r="F21" s="13" t="s">
        <v>871</v>
      </c>
    </row>
    <row r="22" spans="1:6" ht="15.75">
      <c r="A22" s="15">
        <v>19</v>
      </c>
      <c r="B22" s="53" t="s">
        <v>495</v>
      </c>
      <c r="C22" s="20"/>
      <c r="D22" s="19"/>
      <c r="E22" s="8">
        <f>SUM(C22:D22)</f>
        <v>0</v>
      </c>
      <c r="F22" s="13" t="s">
        <v>871</v>
      </c>
    </row>
    <row r="23" spans="1:6" ht="15.75">
      <c r="A23" s="15">
        <v>20</v>
      </c>
      <c r="B23" s="53" t="s">
        <v>496</v>
      </c>
      <c r="C23" s="20"/>
      <c r="D23" s="19"/>
      <c r="E23" s="8">
        <f>SUM(C23:D23)</f>
        <v>0</v>
      </c>
      <c r="F23" s="13" t="s">
        <v>871</v>
      </c>
    </row>
    <row r="24" spans="1:6" ht="15.75">
      <c r="A24" s="15">
        <v>21</v>
      </c>
      <c r="B24" s="53" t="s">
        <v>498</v>
      </c>
      <c r="C24" s="20"/>
      <c r="D24" s="19"/>
      <c r="E24" s="8">
        <f>SUM(C24:D24)</f>
        <v>0</v>
      </c>
      <c r="F24" s="13" t="s">
        <v>871</v>
      </c>
    </row>
    <row r="25" spans="1:6" ht="15.75">
      <c r="A25" s="15">
        <v>22</v>
      </c>
      <c r="B25" s="53" t="s">
        <v>499</v>
      </c>
      <c r="C25" s="20"/>
      <c r="D25" s="19"/>
      <c r="E25" s="8">
        <f>SUM(C25:D25)</f>
        <v>0</v>
      </c>
      <c r="F25" s="13" t="s">
        <v>871</v>
      </c>
    </row>
    <row r="26" spans="1:6" ht="15.75">
      <c r="A26" s="15">
        <v>23</v>
      </c>
      <c r="B26" s="53" t="s">
        <v>500</v>
      </c>
      <c r="C26" s="20"/>
      <c r="D26" s="19"/>
      <c r="E26" s="8">
        <f>SUM(C26:D26)</f>
        <v>0</v>
      </c>
      <c r="F26" s="13" t="s">
        <v>871</v>
      </c>
    </row>
    <row r="27" spans="1:6" ht="15.75">
      <c r="A27" s="15">
        <v>24</v>
      </c>
      <c r="B27" s="53" t="s">
        <v>501</v>
      </c>
      <c r="C27" s="23"/>
      <c r="D27" s="22"/>
      <c r="E27" s="8">
        <f>SUM(C27:D27)</f>
        <v>0</v>
      </c>
      <c r="F27" s="13" t="s">
        <v>871</v>
      </c>
    </row>
    <row r="28" spans="1:6" ht="15.75">
      <c r="A28" s="15">
        <v>25</v>
      </c>
      <c r="B28" s="53" t="s">
        <v>502</v>
      </c>
      <c r="C28" s="21"/>
      <c r="D28" s="16"/>
      <c r="E28" s="8">
        <f>SUM(C28:D28)</f>
        <v>0</v>
      </c>
      <c r="F28" s="13" t="s">
        <v>871</v>
      </c>
    </row>
    <row r="29" spans="1:6" ht="15.75">
      <c r="A29" s="15">
        <v>26</v>
      </c>
      <c r="B29" s="53" t="s">
        <v>503</v>
      </c>
      <c r="C29" s="21"/>
      <c r="D29" s="16"/>
      <c r="E29" s="8">
        <f>SUM(C29:D29)</f>
        <v>0</v>
      </c>
      <c r="F29" s="13" t="s">
        <v>871</v>
      </c>
    </row>
    <row r="30" spans="1:6" ht="15.75">
      <c r="A30" s="15">
        <v>27</v>
      </c>
      <c r="B30" s="53" t="s">
        <v>504</v>
      </c>
      <c r="C30" s="20"/>
      <c r="D30" s="19"/>
      <c r="E30" s="8">
        <f>SUM(C30:D30)</f>
        <v>0</v>
      </c>
      <c r="F30" s="13" t="s">
        <v>871</v>
      </c>
    </row>
    <row r="31" spans="1:6" ht="15.75">
      <c r="A31" s="15">
        <v>28</v>
      </c>
      <c r="B31" s="53" t="s">
        <v>505</v>
      </c>
      <c r="C31" s="21"/>
      <c r="D31" s="16"/>
      <c r="E31" s="8">
        <f>SUM(C31:D31)</f>
        <v>0</v>
      </c>
      <c r="F31" s="13" t="s">
        <v>871</v>
      </c>
    </row>
    <row r="32" spans="1:7" ht="16.5" thickBot="1">
      <c r="A32" s="12">
        <v>29</v>
      </c>
      <c r="B32" s="54" t="s">
        <v>506</v>
      </c>
      <c r="C32" s="58"/>
      <c r="D32" s="9"/>
      <c r="E32" s="8">
        <f>SUM(C32:D32)</f>
        <v>0</v>
      </c>
      <c r="F32" s="7" t="s">
        <v>871</v>
      </c>
      <c r="G32" s="24">
        <f>3/29</f>
        <v>0.10344827586206896</v>
      </c>
    </row>
    <row r="33" spans="3:5" ht="15.75" thickBot="1">
      <c r="C33" s="6">
        <f>SUM(C4:C32)</f>
        <v>0</v>
      </c>
      <c r="D33" s="6">
        <f>SUM(D4:D32)</f>
        <v>103</v>
      </c>
      <c r="E33" s="5">
        <f>SUM(E4:E32)</f>
        <v>103</v>
      </c>
    </row>
    <row r="34" spans="3:5" ht="15.75" thickBot="1">
      <c r="C34" s="4"/>
      <c r="D34" s="4"/>
      <c r="E34" s="3">
        <f>SUM(C33:D33)</f>
        <v>103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0.7109375" style="0" bestFit="1" customWidth="1"/>
    <col min="6" max="6" width="3.421875" style="0" bestFit="1" customWidth="1"/>
  </cols>
  <sheetData>
    <row r="1" ht="15.75">
      <c r="A1" s="2" t="s">
        <v>507</v>
      </c>
    </row>
    <row r="2" s="42" customFormat="1" ht="11.25">
      <c r="A2" s="41" t="s">
        <v>508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533</v>
      </c>
      <c r="C4" s="191"/>
      <c r="D4" s="152">
        <v>41</v>
      </c>
      <c r="E4" s="35">
        <f aca="true" t="shared" si="0" ref="E4:E30">SUM(C4:D4)</f>
        <v>41</v>
      </c>
      <c r="F4" s="34" t="s">
        <v>872</v>
      </c>
    </row>
    <row r="5" spans="1:6" ht="15.75">
      <c r="A5" s="33">
        <v>2</v>
      </c>
      <c r="B5" s="53" t="s">
        <v>524</v>
      </c>
      <c r="C5" s="28">
        <v>13</v>
      </c>
      <c r="D5" s="27">
        <v>2</v>
      </c>
      <c r="E5" s="25">
        <f t="shared" si="0"/>
        <v>15</v>
      </c>
      <c r="F5" s="13" t="s">
        <v>872</v>
      </c>
    </row>
    <row r="6" spans="1:6" ht="15.75">
      <c r="A6" s="15">
        <v>3</v>
      </c>
      <c r="B6" s="53" t="s">
        <v>512</v>
      </c>
      <c r="C6" s="20"/>
      <c r="D6" s="19">
        <v>14.5</v>
      </c>
      <c r="E6" s="8">
        <f t="shared" si="0"/>
        <v>14.5</v>
      </c>
      <c r="F6" s="13" t="s">
        <v>872</v>
      </c>
    </row>
    <row r="7" spans="1:6" ht="15.75">
      <c r="A7" s="15">
        <v>4</v>
      </c>
      <c r="B7" s="53" t="s">
        <v>511</v>
      </c>
      <c r="C7" s="20"/>
      <c r="D7" s="19">
        <v>12</v>
      </c>
      <c r="E7" s="8">
        <f t="shared" si="0"/>
        <v>12</v>
      </c>
      <c r="F7" s="13" t="s">
        <v>872</v>
      </c>
    </row>
    <row r="8" spans="1:6" ht="15.75">
      <c r="A8" s="15">
        <v>5</v>
      </c>
      <c r="B8" s="53" t="s">
        <v>510</v>
      </c>
      <c r="C8" s="28"/>
      <c r="D8" s="27">
        <v>9.3</v>
      </c>
      <c r="E8" s="8">
        <f t="shared" si="0"/>
        <v>9.3</v>
      </c>
      <c r="F8" s="13" t="s">
        <v>872</v>
      </c>
    </row>
    <row r="9" spans="1:6" ht="15.75">
      <c r="A9" s="15">
        <v>6</v>
      </c>
      <c r="B9" s="53" t="s">
        <v>509</v>
      </c>
      <c r="C9" s="149"/>
      <c r="D9" s="8"/>
      <c r="E9" s="8">
        <f t="shared" si="0"/>
        <v>0</v>
      </c>
      <c r="F9" s="13" t="s">
        <v>872</v>
      </c>
    </row>
    <row r="10" spans="1:6" ht="15.75">
      <c r="A10" s="15">
        <v>7</v>
      </c>
      <c r="B10" s="53" t="s">
        <v>513</v>
      </c>
      <c r="C10" s="151"/>
      <c r="D10" s="153"/>
      <c r="E10" s="8">
        <f t="shared" si="0"/>
        <v>0</v>
      </c>
      <c r="F10" s="13" t="s">
        <v>872</v>
      </c>
    </row>
    <row r="11" spans="1:6" ht="15.75">
      <c r="A11" s="15">
        <v>8</v>
      </c>
      <c r="B11" s="53" t="s">
        <v>514</v>
      </c>
      <c r="C11" s="20"/>
      <c r="D11" s="19"/>
      <c r="E11" s="8">
        <f t="shared" si="0"/>
        <v>0</v>
      </c>
      <c r="F11" s="13" t="s">
        <v>872</v>
      </c>
    </row>
    <row r="12" spans="1:6" ht="15.75">
      <c r="A12" s="15">
        <v>9</v>
      </c>
      <c r="B12" s="53" t="s">
        <v>515</v>
      </c>
      <c r="C12" s="20"/>
      <c r="D12" s="19"/>
      <c r="E12" s="8">
        <f t="shared" si="0"/>
        <v>0</v>
      </c>
      <c r="F12" s="13" t="s">
        <v>872</v>
      </c>
    </row>
    <row r="13" spans="1:6" ht="15.75">
      <c r="A13" s="15">
        <v>10</v>
      </c>
      <c r="B13" s="53" t="s">
        <v>516</v>
      </c>
      <c r="C13" s="20"/>
      <c r="D13" s="19"/>
      <c r="E13" s="8">
        <f t="shared" si="0"/>
        <v>0</v>
      </c>
      <c r="F13" s="13" t="s">
        <v>872</v>
      </c>
    </row>
    <row r="14" spans="1:6" ht="15.75">
      <c r="A14" s="15">
        <v>11</v>
      </c>
      <c r="B14" s="53" t="s">
        <v>517</v>
      </c>
      <c r="C14" s="28"/>
      <c r="D14" s="27"/>
      <c r="E14" s="8">
        <f t="shared" si="0"/>
        <v>0</v>
      </c>
      <c r="F14" s="13" t="s">
        <v>872</v>
      </c>
    </row>
    <row r="15" spans="1:6" ht="15.75">
      <c r="A15" s="15">
        <v>12</v>
      </c>
      <c r="B15" s="53" t="s">
        <v>518</v>
      </c>
      <c r="C15" s="20"/>
      <c r="D15" s="19"/>
      <c r="E15" s="8">
        <f t="shared" si="0"/>
        <v>0</v>
      </c>
      <c r="F15" s="13" t="s">
        <v>872</v>
      </c>
    </row>
    <row r="16" spans="1:6" ht="15.75">
      <c r="A16" s="15">
        <v>13</v>
      </c>
      <c r="B16" s="53" t="s">
        <v>519</v>
      </c>
      <c r="C16" s="20"/>
      <c r="D16" s="19"/>
      <c r="E16" s="8">
        <f t="shared" si="0"/>
        <v>0</v>
      </c>
      <c r="F16" s="13" t="s">
        <v>872</v>
      </c>
    </row>
    <row r="17" spans="1:6" ht="15.75">
      <c r="A17" s="15">
        <v>14</v>
      </c>
      <c r="B17" s="53" t="s">
        <v>520</v>
      </c>
      <c r="C17" s="20"/>
      <c r="D17" s="19"/>
      <c r="E17" s="8">
        <f t="shared" si="0"/>
        <v>0</v>
      </c>
      <c r="F17" s="13" t="s">
        <v>872</v>
      </c>
    </row>
    <row r="18" spans="1:6" ht="15.75">
      <c r="A18" s="15">
        <v>15</v>
      </c>
      <c r="B18" s="53" t="s">
        <v>521</v>
      </c>
      <c r="C18" s="28"/>
      <c r="D18" s="27"/>
      <c r="E18" s="8">
        <f t="shared" si="0"/>
        <v>0</v>
      </c>
      <c r="F18" s="13" t="s">
        <v>872</v>
      </c>
    </row>
    <row r="19" spans="1:6" ht="15.75">
      <c r="A19" s="15">
        <v>16</v>
      </c>
      <c r="B19" s="53" t="s">
        <v>522</v>
      </c>
      <c r="C19" s="20"/>
      <c r="D19" s="19"/>
      <c r="E19" s="8">
        <f t="shared" si="0"/>
        <v>0</v>
      </c>
      <c r="F19" s="13" t="s">
        <v>872</v>
      </c>
    </row>
    <row r="20" spans="1:6" ht="15.75">
      <c r="A20" s="15">
        <v>17</v>
      </c>
      <c r="B20" s="53" t="s">
        <v>523</v>
      </c>
      <c r="C20" s="28"/>
      <c r="D20" s="27"/>
      <c r="E20" s="8">
        <f t="shared" si="0"/>
        <v>0</v>
      </c>
      <c r="F20" s="13" t="s">
        <v>872</v>
      </c>
    </row>
    <row r="21" spans="1:6" ht="15.75">
      <c r="A21" s="15">
        <v>18</v>
      </c>
      <c r="B21" s="53" t="s">
        <v>525</v>
      </c>
      <c r="C21" s="149"/>
      <c r="D21" s="8"/>
      <c r="E21" s="8">
        <f t="shared" si="0"/>
        <v>0</v>
      </c>
      <c r="F21" s="13" t="s">
        <v>872</v>
      </c>
    </row>
    <row r="22" spans="1:6" ht="15.75">
      <c r="A22" s="15">
        <v>19</v>
      </c>
      <c r="B22" s="53" t="s">
        <v>526</v>
      </c>
      <c r="C22" s="20"/>
      <c r="D22" s="19"/>
      <c r="E22" s="8">
        <f t="shared" si="0"/>
        <v>0</v>
      </c>
      <c r="F22" s="13" t="s">
        <v>872</v>
      </c>
    </row>
    <row r="23" spans="1:6" ht="15.75">
      <c r="A23" s="15">
        <v>20</v>
      </c>
      <c r="B23" s="53" t="s">
        <v>527</v>
      </c>
      <c r="C23" s="20"/>
      <c r="D23" s="19"/>
      <c r="E23" s="8">
        <f t="shared" si="0"/>
        <v>0</v>
      </c>
      <c r="F23" s="13" t="s">
        <v>872</v>
      </c>
    </row>
    <row r="24" spans="1:6" ht="15.75">
      <c r="A24" s="15">
        <v>21</v>
      </c>
      <c r="B24" s="53" t="s">
        <v>528</v>
      </c>
      <c r="C24" s="20"/>
      <c r="D24" s="19"/>
      <c r="E24" s="8">
        <f t="shared" si="0"/>
        <v>0</v>
      </c>
      <c r="F24" s="13" t="s">
        <v>872</v>
      </c>
    </row>
    <row r="25" spans="1:6" ht="15.75">
      <c r="A25" s="15">
        <v>22</v>
      </c>
      <c r="B25" s="53" t="s">
        <v>529</v>
      </c>
      <c r="C25" s="20"/>
      <c r="D25" s="19"/>
      <c r="E25" s="8">
        <f t="shared" si="0"/>
        <v>0</v>
      </c>
      <c r="F25" s="13" t="s">
        <v>872</v>
      </c>
    </row>
    <row r="26" spans="1:6" ht="15.75">
      <c r="A26" s="15">
        <v>23</v>
      </c>
      <c r="B26" s="53" t="s">
        <v>530</v>
      </c>
      <c r="C26" s="20"/>
      <c r="D26" s="19"/>
      <c r="E26" s="8">
        <f t="shared" si="0"/>
        <v>0</v>
      </c>
      <c r="F26" s="13" t="s">
        <v>872</v>
      </c>
    </row>
    <row r="27" spans="1:6" ht="15.75">
      <c r="A27" s="15">
        <v>24</v>
      </c>
      <c r="B27" s="53" t="s">
        <v>531</v>
      </c>
      <c r="C27" s="23"/>
      <c r="D27" s="22"/>
      <c r="E27" s="8">
        <f t="shared" si="0"/>
        <v>0</v>
      </c>
      <c r="F27" s="13" t="s">
        <v>872</v>
      </c>
    </row>
    <row r="28" spans="1:6" ht="15.75">
      <c r="A28" s="15">
        <v>25</v>
      </c>
      <c r="B28" s="53" t="s">
        <v>532</v>
      </c>
      <c r="C28" s="20"/>
      <c r="D28" s="19"/>
      <c r="E28" s="8">
        <f t="shared" si="0"/>
        <v>0</v>
      </c>
      <c r="F28" s="13" t="s">
        <v>872</v>
      </c>
    </row>
    <row r="29" spans="1:6" ht="15.75">
      <c r="A29" s="15">
        <v>26</v>
      </c>
      <c r="B29" s="53" t="s">
        <v>534</v>
      </c>
      <c r="C29" s="21"/>
      <c r="D29" s="16"/>
      <c r="E29" s="8">
        <f t="shared" si="0"/>
        <v>0</v>
      </c>
      <c r="F29" s="13" t="s">
        <v>872</v>
      </c>
    </row>
    <row r="30" spans="1:7" ht="16.5" thickBot="1">
      <c r="A30" s="12">
        <v>27</v>
      </c>
      <c r="B30" s="54" t="s">
        <v>535</v>
      </c>
      <c r="C30" s="20"/>
      <c r="D30" s="19"/>
      <c r="E30" s="8">
        <f t="shared" si="0"/>
        <v>0</v>
      </c>
      <c r="F30" s="7" t="s">
        <v>872</v>
      </c>
      <c r="G30" s="24">
        <f>5/27</f>
        <v>0.18518518518518517</v>
      </c>
    </row>
    <row r="31" spans="3:5" ht="15.75" thickBot="1">
      <c r="C31" s="6">
        <f>SUM(C4:C30)</f>
        <v>13</v>
      </c>
      <c r="D31" s="6">
        <f>SUM(D4:D30)</f>
        <v>78.8</v>
      </c>
      <c r="E31" s="5">
        <f>SUM(E4:E30)</f>
        <v>91.8</v>
      </c>
    </row>
    <row r="32" spans="3:5" ht="15.75" thickBot="1">
      <c r="C32" s="4"/>
      <c r="D32" s="4"/>
      <c r="E32" s="3">
        <f>SUM(C31:D31)</f>
        <v>91.8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G3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26.28125" style="0" customWidth="1"/>
    <col min="6" max="6" width="3.57421875" style="0" bestFit="1" customWidth="1"/>
    <col min="7" max="7" width="16.28125" style="0" bestFit="1" customWidth="1"/>
  </cols>
  <sheetData>
    <row r="1" ht="15.75">
      <c r="A1" s="2" t="s">
        <v>536</v>
      </c>
    </row>
    <row r="2" s="42" customFormat="1" ht="11.25">
      <c r="A2" s="41" t="s">
        <v>537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538</v>
      </c>
      <c r="C4" s="36"/>
      <c r="D4" s="35"/>
      <c r="E4" s="35">
        <f aca="true" t="shared" si="0" ref="E4:E30">SUM(C4:D4)</f>
        <v>0</v>
      </c>
      <c r="F4" s="34" t="s">
        <v>873</v>
      </c>
    </row>
    <row r="5" spans="1:6" ht="15.75">
      <c r="A5" s="33">
        <v>2</v>
      </c>
      <c r="B5" s="53" t="s">
        <v>539</v>
      </c>
      <c r="C5" s="28"/>
      <c r="D5" s="27"/>
      <c r="E5" s="25">
        <f t="shared" si="0"/>
        <v>0</v>
      </c>
      <c r="F5" s="13" t="s">
        <v>873</v>
      </c>
    </row>
    <row r="6" spans="1:6" ht="15.75">
      <c r="A6" s="15">
        <v>3</v>
      </c>
      <c r="B6" s="53" t="s">
        <v>540</v>
      </c>
      <c r="C6" s="20"/>
      <c r="D6" s="19"/>
      <c r="E6" s="8">
        <f t="shared" si="0"/>
        <v>0</v>
      </c>
      <c r="F6" s="13" t="s">
        <v>873</v>
      </c>
    </row>
    <row r="7" spans="1:6" ht="15.75">
      <c r="A7" s="15">
        <v>4</v>
      </c>
      <c r="B7" s="53" t="s">
        <v>541</v>
      </c>
      <c r="C7" s="20"/>
      <c r="D7" s="19"/>
      <c r="E7" s="8">
        <f t="shared" si="0"/>
        <v>0</v>
      </c>
      <c r="F7" s="13" t="s">
        <v>873</v>
      </c>
    </row>
    <row r="8" spans="1:6" ht="15.75">
      <c r="A8" s="15">
        <v>5</v>
      </c>
      <c r="B8" s="53" t="s">
        <v>542</v>
      </c>
      <c r="C8" s="30"/>
      <c r="D8" s="29"/>
      <c r="E8" s="8">
        <f t="shared" si="0"/>
        <v>0</v>
      </c>
      <c r="F8" s="13" t="s">
        <v>873</v>
      </c>
    </row>
    <row r="9" spans="1:6" ht="15.75">
      <c r="A9" s="15">
        <v>6</v>
      </c>
      <c r="B9" s="53" t="s">
        <v>543</v>
      </c>
      <c r="C9" s="20"/>
      <c r="D9" s="19"/>
      <c r="E9" s="8">
        <f t="shared" si="0"/>
        <v>0</v>
      </c>
      <c r="F9" s="13" t="s">
        <v>873</v>
      </c>
    </row>
    <row r="10" spans="1:6" ht="15.75">
      <c r="A10" s="15">
        <v>7</v>
      </c>
      <c r="B10" s="53" t="s">
        <v>544</v>
      </c>
      <c r="C10" s="20"/>
      <c r="D10" s="19"/>
      <c r="E10" s="8">
        <f t="shared" si="0"/>
        <v>0</v>
      </c>
      <c r="F10" s="13" t="s">
        <v>873</v>
      </c>
    </row>
    <row r="11" spans="1:6" ht="15.75">
      <c r="A11" s="15">
        <v>8</v>
      </c>
      <c r="B11" s="53" t="s">
        <v>545</v>
      </c>
      <c r="C11" s="20"/>
      <c r="D11" s="19"/>
      <c r="E11" s="8">
        <f t="shared" si="0"/>
        <v>0</v>
      </c>
      <c r="F11" s="13" t="s">
        <v>873</v>
      </c>
    </row>
    <row r="12" spans="1:6" ht="15.75">
      <c r="A12" s="15">
        <v>9</v>
      </c>
      <c r="B12" s="53" t="s">
        <v>546</v>
      </c>
      <c r="C12" s="20"/>
      <c r="D12" s="19"/>
      <c r="E12" s="8">
        <f t="shared" si="0"/>
        <v>0</v>
      </c>
      <c r="F12" s="13" t="s">
        <v>873</v>
      </c>
    </row>
    <row r="13" spans="1:6" ht="15.75">
      <c r="A13" s="15">
        <v>10</v>
      </c>
      <c r="B13" s="53" t="s">
        <v>547</v>
      </c>
      <c r="C13" s="20"/>
      <c r="D13" s="19"/>
      <c r="E13" s="8">
        <f t="shared" si="0"/>
        <v>0</v>
      </c>
      <c r="F13" s="13" t="s">
        <v>873</v>
      </c>
    </row>
    <row r="14" spans="1:6" ht="15.75">
      <c r="A14" s="15">
        <v>11</v>
      </c>
      <c r="B14" s="53" t="s">
        <v>548</v>
      </c>
      <c r="C14" s="28"/>
      <c r="D14" s="27"/>
      <c r="E14" s="8">
        <f t="shared" si="0"/>
        <v>0</v>
      </c>
      <c r="F14" s="13" t="s">
        <v>873</v>
      </c>
    </row>
    <row r="15" spans="1:6" ht="15.75">
      <c r="A15" s="15">
        <v>12</v>
      </c>
      <c r="B15" s="53" t="s">
        <v>549</v>
      </c>
      <c r="C15" s="20"/>
      <c r="D15" s="19"/>
      <c r="E15" s="8">
        <f t="shared" si="0"/>
        <v>0</v>
      </c>
      <c r="F15" s="13" t="s">
        <v>873</v>
      </c>
    </row>
    <row r="16" spans="1:6" ht="15.75">
      <c r="A16" s="15">
        <v>13</v>
      </c>
      <c r="B16" s="53" t="s">
        <v>550</v>
      </c>
      <c r="C16" s="20"/>
      <c r="D16" s="19"/>
      <c r="E16" s="8">
        <f t="shared" si="0"/>
        <v>0</v>
      </c>
      <c r="F16" s="13" t="s">
        <v>873</v>
      </c>
    </row>
    <row r="17" spans="1:6" ht="15.75">
      <c r="A17" s="15">
        <v>14</v>
      </c>
      <c r="B17" s="53" t="s">
        <v>551</v>
      </c>
      <c r="C17" s="20"/>
      <c r="D17" s="19"/>
      <c r="E17" s="8">
        <f t="shared" si="0"/>
        <v>0</v>
      </c>
      <c r="F17" s="13" t="s">
        <v>873</v>
      </c>
    </row>
    <row r="18" spans="1:6" ht="15.75">
      <c r="A18" s="15">
        <v>15</v>
      </c>
      <c r="B18" s="53" t="s">
        <v>552</v>
      </c>
      <c r="C18" s="28"/>
      <c r="D18" s="27"/>
      <c r="E18" s="8">
        <f t="shared" si="0"/>
        <v>0</v>
      </c>
      <c r="F18" s="13" t="s">
        <v>873</v>
      </c>
    </row>
    <row r="19" spans="1:6" ht="15.75">
      <c r="A19" s="15">
        <v>16</v>
      </c>
      <c r="B19" s="53" t="s">
        <v>553</v>
      </c>
      <c r="C19" s="20"/>
      <c r="D19" s="19"/>
      <c r="E19" s="8">
        <f t="shared" si="0"/>
        <v>0</v>
      </c>
      <c r="F19" s="13" t="s">
        <v>873</v>
      </c>
    </row>
    <row r="20" spans="1:6" ht="15.75">
      <c r="A20" s="15">
        <v>17</v>
      </c>
      <c r="B20" s="53" t="s">
        <v>554</v>
      </c>
      <c r="C20" s="26"/>
      <c r="D20" s="25"/>
      <c r="E20" s="8">
        <f t="shared" si="0"/>
        <v>0</v>
      </c>
      <c r="F20" s="13" t="s">
        <v>873</v>
      </c>
    </row>
    <row r="21" spans="1:6" ht="15.75">
      <c r="A21" s="15">
        <v>18</v>
      </c>
      <c r="B21" s="53" t="s">
        <v>555</v>
      </c>
      <c r="C21" s="20"/>
      <c r="D21" s="19"/>
      <c r="E21" s="8">
        <f t="shared" si="0"/>
        <v>0</v>
      </c>
      <c r="F21" s="13" t="s">
        <v>873</v>
      </c>
    </row>
    <row r="22" spans="1:6" ht="15.75">
      <c r="A22" s="15">
        <v>19</v>
      </c>
      <c r="B22" s="53" t="s">
        <v>556</v>
      </c>
      <c r="C22" s="20"/>
      <c r="D22" s="19"/>
      <c r="E22" s="8">
        <f t="shared" si="0"/>
        <v>0</v>
      </c>
      <c r="F22" s="13" t="s">
        <v>873</v>
      </c>
    </row>
    <row r="23" spans="1:6" ht="15.75">
      <c r="A23" s="15">
        <v>20</v>
      </c>
      <c r="B23" s="53" t="s">
        <v>557</v>
      </c>
      <c r="C23" s="20"/>
      <c r="D23" s="19"/>
      <c r="E23" s="8">
        <f t="shared" si="0"/>
        <v>0</v>
      </c>
      <c r="F23" s="13" t="s">
        <v>873</v>
      </c>
    </row>
    <row r="24" spans="1:6" ht="15.75">
      <c r="A24" s="15">
        <v>21</v>
      </c>
      <c r="B24" s="53" t="s">
        <v>558</v>
      </c>
      <c r="C24" s="20"/>
      <c r="D24" s="19"/>
      <c r="E24" s="8">
        <f t="shared" si="0"/>
        <v>0</v>
      </c>
      <c r="F24" s="13" t="s">
        <v>873</v>
      </c>
    </row>
    <row r="25" spans="1:6" ht="15.75">
      <c r="A25" s="15">
        <v>22</v>
      </c>
      <c r="B25" s="53" t="s">
        <v>559</v>
      </c>
      <c r="C25" s="20"/>
      <c r="D25" s="19"/>
      <c r="E25" s="8">
        <f t="shared" si="0"/>
        <v>0</v>
      </c>
      <c r="F25" s="13" t="s">
        <v>873</v>
      </c>
    </row>
    <row r="26" spans="1:6" ht="15.75">
      <c r="A26" s="15">
        <v>23</v>
      </c>
      <c r="B26" s="53" t="s">
        <v>560</v>
      </c>
      <c r="C26" s="20"/>
      <c r="D26" s="19"/>
      <c r="E26" s="8">
        <f t="shared" si="0"/>
        <v>0</v>
      </c>
      <c r="F26" s="13" t="s">
        <v>873</v>
      </c>
    </row>
    <row r="27" spans="1:6" ht="15.75">
      <c r="A27" s="15">
        <v>24</v>
      </c>
      <c r="B27" s="53" t="s">
        <v>561</v>
      </c>
      <c r="C27" s="23"/>
      <c r="D27" s="22"/>
      <c r="E27" s="8">
        <f t="shared" si="0"/>
        <v>0</v>
      </c>
      <c r="F27" s="13" t="s">
        <v>873</v>
      </c>
    </row>
    <row r="28" spans="1:6" ht="15.75">
      <c r="A28" s="15">
        <v>25</v>
      </c>
      <c r="B28" s="53" t="s">
        <v>562</v>
      </c>
      <c r="C28" s="21"/>
      <c r="D28" s="16"/>
      <c r="E28" s="8">
        <f t="shared" si="0"/>
        <v>0</v>
      </c>
      <c r="F28" s="13" t="s">
        <v>873</v>
      </c>
    </row>
    <row r="29" spans="1:6" ht="15.75">
      <c r="A29" s="15">
        <v>26</v>
      </c>
      <c r="B29" s="53" t="s">
        <v>563</v>
      </c>
      <c r="C29" s="21"/>
      <c r="D29" s="16"/>
      <c r="E29" s="8">
        <f t="shared" si="0"/>
        <v>0</v>
      </c>
      <c r="F29" s="13" t="s">
        <v>873</v>
      </c>
    </row>
    <row r="30" spans="1:7" ht="16.5" thickBot="1">
      <c r="A30" s="12">
        <v>27</v>
      </c>
      <c r="B30" s="54" t="s">
        <v>564</v>
      </c>
      <c r="C30" s="20"/>
      <c r="D30" s="19"/>
      <c r="E30" s="8">
        <f t="shared" si="0"/>
        <v>0</v>
      </c>
      <c r="F30" s="7" t="s">
        <v>873</v>
      </c>
      <c r="G30" s="24">
        <v>0</v>
      </c>
    </row>
    <row r="31" spans="3:5" ht="15.75" thickBot="1">
      <c r="C31" s="6">
        <f>SUM(C4:C30)</f>
        <v>0</v>
      </c>
      <c r="D31" s="6">
        <f>SUM(D4:D30)</f>
        <v>0</v>
      </c>
      <c r="E31" s="5">
        <f>SUM(E4:E30)</f>
        <v>0</v>
      </c>
    </row>
    <row r="32" spans="3:5" ht="15.75" thickBot="1">
      <c r="C32" s="4"/>
      <c r="D32" s="4"/>
      <c r="E32" s="3">
        <f>SUM(C31:D31)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3.00390625" style="0" bestFit="1" customWidth="1"/>
    <col min="6" max="6" width="3.421875" style="0" bestFit="1" customWidth="1"/>
  </cols>
  <sheetData>
    <row r="1" ht="15.75">
      <c r="A1" s="2" t="s">
        <v>565</v>
      </c>
    </row>
    <row r="2" s="42" customFormat="1" ht="11.25">
      <c r="A2" s="41" t="s">
        <v>566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575</v>
      </c>
      <c r="C4" s="150"/>
      <c r="D4" s="152">
        <v>17.2</v>
      </c>
      <c r="E4" s="35">
        <f aca="true" t="shared" si="0" ref="E4:E25">SUM(C4:D4)</f>
        <v>17.2</v>
      </c>
      <c r="F4" s="34" t="s">
        <v>874</v>
      </c>
    </row>
    <row r="5" spans="1:6" ht="15.75">
      <c r="A5" s="33">
        <v>2</v>
      </c>
      <c r="B5" s="53" t="s">
        <v>567</v>
      </c>
      <c r="C5" s="26"/>
      <c r="D5" s="25"/>
      <c r="E5" s="25">
        <f t="shared" si="0"/>
        <v>0</v>
      </c>
      <c r="F5" s="13" t="s">
        <v>874</v>
      </c>
    </row>
    <row r="6" spans="1:6" ht="15.75">
      <c r="A6" s="15">
        <v>3</v>
      </c>
      <c r="B6" s="53" t="s">
        <v>568</v>
      </c>
      <c r="C6" s="20"/>
      <c r="D6" s="19"/>
      <c r="E6" s="8">
        <f t="shared" si="0"/>
        <v>0</v>
      </c>
      <c r="F6" s="13" t="s">
        <v>874</v>
      </c>
    </row>
    <row r="7" spans="1:6" ht="15.75">
      <c r="A7" s="15">
        <v>4</v>
      </c>
      <c r="B7" s="53" t="s">
        <v>569</v>
      </c>
      <c r="C7" s="20"/>
      <c r="D7" s="19"/>
      <c r="E7" s="8">
        <f t="shared" si="0"/>
        <v>0</v>
      </c>
      <c r="F7" s="13" t="s">
        <v>874</v>
      </c>
    </row>
    <row r="8" spans="1:6" ht="15.75">
      <c r="A8" s="15">
        <v>5</v>
      </c>
      <c r="B8" s="53" t="s">
        <v>570</v>
      </c>
      <c r="C8" s="28"/>
      <c r="D8" s="27"/>
      <c r="E8" s="8">
        <f t="shared" si="0"/>
        <v>0</v>
      </c>
      <c r="F8" s="13" t="s">
        <v>874</v>
      </c>
    </row>
    <row r="9" spans="1:6" ht="15.75">
      <c r="A9" s="15">
        <v>6</v>
      </c>
      <c r="B9" s="53" t="s">
        <v>571</v>
      </c>
      <c r="C9" s="151"/>
      <c r="D9" s="153"/>
      <c r="E9" s="8">
        <f t="shared" si="0"/>
        <v>0</v>
      </c>
      <c r="F9" s="13" t="s">
        <v>874</v>
      </c>
    </row>
    <row r="10" spans="1:6" ht="15.75">
      <c r="A10" s="15">
        <v>7</v>
      </c>
      <c r="B10" s="53" t="s">
        <v>572</v>
      </c>
      <c r="C10" s="20"/>
      <c r="D10" s="19"/>
      <c r="E10" s="8">
        <f t="shared" si="0"/>
        <v>0</v>
      </c>
      <c r="F10" s="13" t="s">
        <v>874</v>
      </c>
    </row>
    <row r="11" spans="1:6" ht="15.75">
      <c r="A11" s="15">
        <v>8</v>
      </c>
      <c r="B11" s="53" t="s">
        <v>573</v>
      </c>
      <c r="C11" s="20"/>
      <c r="D11" s="19"/>
      <c r="E11" s="8">
        <f t="shared" si="0"/>
        <v>0</v>
      </c>
      <c r="F11" s="13" t="s">
        <v>874</v>
      </c>
    </row>
    <row r="12" spans="1:6" ht="15.75">
      <c r="A12" s="15">
        <v>9</v>
      </c>
      <c r="B12" s="53" t="s">
        <v>574</v>
      </c>
      <c r="C12" s="20"/>
      <c r="D12" s="19"/>
      <c r="E12" s="8">
        <f t="shared" si="0"/>
        <v>0</v>
      </c>
      <c r="F12" s="13" t="s">
        <v>874</v>
      </c>
    </row>
    <row r="13" spans="1:6" ht="15.75">
      <c r="A13" s="15">
        <v>10</v>
      </c>
      <c r="B13" s="53" t="s">
        <v>576</v>
      </c>
      <c r="C13" s="20"/>
      <c r="D13" s="19"/>
      <c r="E13" s="8">
        <f t="shared" si="0"/>
        <v>0</v>
      </c>
      <c r="F13" s="13" t="s">
        <v>874</v>
      </c>
    </row>
    <row r="14" spans="1:6" ht="15.75">
      <c r="A14" s="15">
        <v>11</v>
      </c>
      <c r="B14" s="53" t="s">
        <v>577</v>
      </c>
      <c r="C14" s="28"/>
      <c r="D14" s="27"/>
      <c r="E14" s="8">
        <f t="shared" si="0"/>
        <v>0</v>
      </c>
      <c r="F14" s="13" t="s">
        <v>874</v>
      </c>
    </row>
    <row r="15" spans="1:6" ht="15.75">
      <c r="A15" s="15">
        <v>12</v>
      </c>
      <c r="B15" s="53" t="s">
        <v>578</v>
      </c>
      <c r="C15" s="20"/>
      <c r="D15" s="19"/>
      <c r="E15" s="8">
        <f t="shared" si="0"/>
        <v>0</v>
      </c>
      <c r="F15" s="13" t="s">
        <v>874</v>
      </c>
    </row>
    <row r="16" spans="1:6" ht="15.75">
      <c r="A16" s="15">
        <v>13</v>
      </c>
      <c r="B16" s="53" t="s">
        <v>579</v>
      </c>
      <c r="C16" s="20"/>
      <c r="D16" s="19"/>
      <c r="E16" s="8">
        <f t="shared" si="0"/>
        <v>0</v>
      </c>
      <c r="F16" s="13" t="s">
        <v>874</v>
      </c>
    </row>
    <row r="17" spans="1:6" ht="15.75">
      <c r="A17" s="15">
        <v>14</v>
      </c>
      <c r="B17" s="53" t="s">
        <v>580</v>
      </c>
      <c r="C17" s="20"/>
      <c r="D17" s="19"/>
      <c r="E17" s="8">
        <f t="shared" si="0"/>
        <v>0</v>
      </c>
      <c r="F17" s="13" t="s">
        <v>874</v>
      </c>
    </row>
    <row r="18" spans="1:6" ht="15.75">
      <c r="A18" s="15">
        <v>15</v>
      </c>
      <c r="B18" s="53" t="s">
        <v>581</v>
      </c>
      <c r="C18" s="28"/>
      <c r="D18" s="27"/>
      <c r="E18" s="8">
        <f t="shared" si="0"/>
        <v>0</v>
      </c>
      <c r="F18" s="13" t="s">
        <v>874</v>
      </c>
    </row>
    <row r="19" spans="1:6" ht="15.75">
      <c r="A19" s="15">
        <v>16</v>
      </c>
      <c r="B19" s="53" t="s">
        <v>582</v>
      </c>
      <c r="C19" s="20"/>
      <c r="D19" s="19"/>
      <c r="E19" s="8">
        <f t="shared" si="0"/>
        <v>0</v>
      </c>
      <c r="F19" s="13" t="s">
        <v>874</v>
      </c>
    </row>
    <row r="20" spans="1:6" ht="15.75">
      <c r="A20" s="15">
        <v>17</v>
      </c>
      <c r="B20" s="53" t="s">
        <v>583</v>
      </c>
      <c r="C20" s="26"/>
      <c r="D20" s="25"/>
      <c r="E20" s="8">
        <f t="shared" si="0"/>
        <v>0</v>
      </c>
      <c r="F20" s="13" t="s">
        <v>874</v>
      </c>
    </row>
    <row r="21" spans="1:6" ht="15.75">
      <c r="A21" s="15">
        <v>18</v>
      </c>
      <c r="B21" s="53" t="s">
        <v>584</v>
      </c>
      <c r="C21" s="20"/>
      <c r="D21" s="19"/>
      <c r="E21" s="8">
        <f t="shared" si="0"/>
        <v>0</v>
      </c>
      <c r="F21" s="13" t="s">
        <v>874</v>
      </c>
    </row>
    <row r="22" spans="1:6" ht="15.75">
      <c r="A22" s="15">
        <v>19</v>
      </c>
      <c r="B22" s="53" t="s">
        <v>585</v>
      </c>
      <c r="C22" s="20"/>
      <c r="D22" s="19"/>
      <c r="E22" s="8">
        <f t="shared" si="0"/>
        <v>0</v>
      </c>
      <c r="F22" s="13" t="s">
        <v>874</v>
      </c>
    </row>
    <row r="23" spans="1:6" ht="15.75">
      <c r="A23" s="15">
        <v>20</v>
      </c>
      <c r="B23" s="53" t="s">
        <v>586</v>
      </c>
      <c r="C23" s="20"/>
      <c r="D23" s="19"/>
      <c r="E23" s="8">
        <f t="shared" si="0"/>
        <v>0</v>
      </c>
      <c r="F23" s="13" t="s">
        <v>874</v>
      </c>
    </row>
    <row r="24" spans="1:6" ht="15.75">
      <c r="A24" s="15">
        <v>21</v>
      </c>
      <c r="B24" s="53" t="s">
        <v>587</v>
      </c>
      <c r="C24" s="20"/>
      <c r="D24" s="19"/>
      <c r="E24" s="8">
        <f t="shared" si="0"/>
        <v>0</v>
      </c>
      <c r="F24" s="13" t="s">
        <v>874</v>
      </c>
    </row>
    <row r="25" spans="1:7" ht="16.5" thickBot="1">
      <c r="A25" s="12">
        <v>22</v>
      </c>
      <c r="B25" s="54" t="s">
        <v>588</v>
      </c>
      <c r="C25" s="20"/>
      <c r="D25" s="19"/>
      <c r="E25" s="8">
        <f t="shared" si="0"/>
        <v>0</v>
      </c>
      <c r="F25" s="7" t="s">
        <v>874</v>
      </c>
      <c r="G25" s="24">
        <f>1/22</f>
        <v>0.045454545454545456</v>
      </c>
    </row>
    <row r="26" spans="3:5" ht="15.75" thickBot="1">
      <c r="C26" s="6">
        <f>SUM(C4:C25)</f>
        <v>0</v>
      </c>
      <c r="D26" s="6">
        <f>SUM(D4:D25)</f>
        <v>17.2</v>
      </c>
      <c r="E26" s="5">
        <f>SUM(E4:E25)</f>
        <v>17.2</v>
      </c>
    </row>
    <row r="27" spans="3:5" ht="15.75" thickBot="1">
      <c r="C27" s="4"/>
      <c r="D27" s="4"/>
      <c r="E27" s="3">
        <f>SUM(C26:D26)</f>
        <v>17.2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.7109375" style="0" customWidth="1"/>
    <col min="2" max="2" width="24.28125" style="0" bestFit="1" customWidth="1"/>
    <col min="6" max="6" width="3.421875" style="0" bestFit="1" customWidth="1"/>
  </cols>
  <sheetData>
    <row r="1" ht="15.75">
      <c r="A1" s="2" t="s">
        <v>589</v>
      </c>
    </row>
    <row r="2" s="42" customFormat="1" ht="11.25">
      <c r="A2" s="41" t="s">
        <v>590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597</v>
      </c>
      <c r="C4" s="150"/>
      <c r="D4" s="152">
        <v>12.5</v>
      </c>
      <c r="E4" s="35">
        <f aca="true" t="shared" si="0" ref="E4:E23">SUM(C4:D4)</f>
        <v>12.5</v>
      </c>
      <c r="F4" s="34" t="s">
        <v>875</v>
      </c>
    </row>
    <row r="5" spans="1:6" ht="15.75">
      <c r="A5" s="33">
        <v>2</v>
      </c>
      <c r="B5" s="53" t="s">
        <v>591</v>
      </c>
      <c r="C5" s="26"/>
      <c r="D5" s="25"/>
      <c r="E5" s="25">
        <f t="shared" si="0"/>
        <v>0</v>
      </c>
      <c r="F5" s="13" t="s">
        <v>875</v>
      </c>
    </row>
    <row r="6" spans="1:6" ht="15.75">
      <c r="A6" s="15">
        <v>3</v>
      </c>
      <c r="B6" s="53" t="s">
        <v>592</v>
      </c>
      <c r="C6" s="20"/>
      <c r="D6" s="19"/>
      <c r="E6" s="8">
        <f t="shared" si="0"/>
        <v>0</v>
      </c>
      <c r="F6" s="13" t="s">
        <v>875</v>
      </c>
    </row>
    <row r="7" spans="1:6" ht="15.75">
      <c r="A7" s="15">
        <v>4</v>
      </c>
      <c r="B7" s="53" t="s">
        <v>593</v>
      </c>
      <c r="C7" s="20"/>
      <c r="D7" s="19"/>
      <c r="E7" s="8">
        <f t="shared" si="0"/>
        <v>0</v>
      </c>
      <c r="F7" s="13" t="s">
        <v>875</v>
      </c>
    </row>
    <row r="8" spans="1:6" ht="15.75">
      <c r="A8" s="15">
        <v>5</v>
      </c>
      <c r="B8" s="53" t="s">
        <v>594</v>
      </c>
      <c r="C8" s="28"/>
      <c r="D8" s="27"/>
      <c r="E8" s="8">
        <f t="shared" si="0"/>
        <v>0</v>
      </c>
      <c r="F8" s="13" t="s">
        <v>875</v>
      </c>
    </row>
    <row r="9" spans="1:6" ht="15.75">
      <c r="A9" s="15">
        <v>6</v>
      </c>
      <c r="B9" s="53" t="s">
        <v>595</v>
      </c>
      <c r="C9" s="151"/>
      <c r="D9" s="153"/>
      <c r="E9" s="8">
        <f t="shared" si="0"/>
        <v>0</v>
      </c>
      <c r="F9" s="13" t="s">
        <v>875</v>
      </c>
    </row>
    <row r="10" spans="1:6" ht="15.75">
      <c r="A10" s="15">
        <v>7</v>
      </c>
      <c r="B10" s="53" t="s">
        <v>596</v>
      </c>
      <c r="C10" s="20"/>
      <c r="D10" s="19"/>
      <c r="E10" s="8">
        <f t="shared" si="0"/>
        <v>0</v>
      </c>
      <c r="F10" s="13" t="s">
        <v>875</v>
      </c>
    </row>
    <row r="11" spans="1:6" ht="15.75">
      <c r="A11" s="15">
        <v>8</v>
      </c>
      <c r="B11" s="53" t="s">
        <v>598</v>
      </c>
      <c r="C11" s="20"/>
      <c r="D11" s="19"/>
      <c r="E11" s="8">
        <f t="shared" si="0"/>
        <v>0</v>
      </c>
      <c r="F11" s="13" t="s">
        <v>875</v>
      </c>
    </row>
    <row r="12" spans="1:6" ht="15.75">
      <c r="A12" s="15">
        <v>9</v>
      </c>
      <c r="B12" s="53" t="s">
        <v>599</v>
      </c>
      <c r="C12" s="20"/>
      <c r="D12" s="19"/>
      <c r="E12" s="8">
        <f t="shared" si="0"/>
        <v>0</v>
      </c>
      <c r="F12" s="13" t="s">
        <v>875</v>
      </c>
    </row>
    <row r="13" spans="1:6" ht="15.75">
      <c r="A13" s="15">
        <v>10</v>
      </c>
      <c r="B13" s="53" t="s">
        <v>600</v>
      </c>
      <c r="C13" s="20"/>
      <c r="D13" s="19"/>
      <c r="E13" s="8">
        <f t="shared" si="0"/>
        <v>0</v>
      </c>
      <c r="F13" s="13" t="s">
        <v>875</v>
      </c>
    </row>
    <row r="14" spans="1:6" ht="15.75">
      <c r="A14" s="15">
        <v>11</v>
      </c>
      <c r="B14" s="53" t="s">
        <v>601</v>
      </c>
      <c r="C14" s="28"/>
      <c r="D14" s="27"/>
      <c r="E14" s="8">
        <f t="shared" si="0"/>
        <v>0</v>
      </c>
      <c r="F14" s="13" t="s">
        <v>875</v>
      </c>
    </row>
    <row r="15" spans="1:6" ht="15.75">
      <c r="A15" s="15">
        <v>12</v>
      </c>
      <c r="B15" s="53" t="s">
        <v>602</v>
      </c>
      <c r="C15" s="20"/>
      <c r="D15" s="19"/>
      <c r="E15" s="8">
        <f t="shared" si="0"/>
        <v>0</v>
      </c>
      <c r="F15" s="13" t="s">
        <v>875</v>
      </c>
    </row>
    <row r="16" spans="1:6" ht="15.75">
      <c r="A16" s="15">
        <v>13</v>
      </c>
      <c r="B16" s="53" t="s">
        <v>603</v>
      </c>
      <c r="C16" s="20"/>
      <c r="D16" s="19"/>
      <c r="E16" s="8">
        <f t="shared" si="0"/>
        <v>0</v>
      </c>
      <c r="F16" s="13" t="s">
        <v>875</v>
      </c>
    </row>
    <row r="17" spans="1:6" ht="15.75">
      <c r="A17" s="15">
        <v>14</v>
      </c>
      <c r="B17" s="53" t="s">
        <v>604</v>
      </c>
      <c r="C17" s="20"/>
      <c r="D17" s="19"/>
      <c r="E17" s="8">
        <f t="shared" si="0"/>
        <v>0</v>
      </c>
      <c r="F17" s="13" t="s">
        <v>875</v>
      </c>
    </row>
    <row r="18" spans="1:6" ht="15.75">
      <c r="A18" s="15">
        <v>15</v>
      </c>
      <c r="B18" s="53" t="s">
        <v>605</v>
      </c>
      <c r="C18" s="28"/>
      <c r="D18" s="27"/>
      <c r="E18" s="8">
        <f t="shared" si="0"/>
        <v>0</v>
      </c>
      <c r="F18" s="13" t="s">
        <v>875</v>
      </c>
    </row>
    <row r="19" spans="1:6" ht="15.75">
      <c r="A19" s="15">
        <v>16</v>
      </c>
      <c r="B19" s="53" t="s">
        <v>606</v>
      </c>
      <c r="C19" s="20"/>
      <c r="D19" s="19"/>
      <c r="E19" s="8">
        <f t="shared" si="0"/>
        <v>0</v>
      </c>
      <c r="F19" s="13" t="s">
        <v>875</v>
      </c>
    </row>
    <row r="20" spans="1:6" ht="15.75">
      <c r="A20" s="15">
        <v>17</v>
      </c>
      <c r="B20" s="53" t="s">
        <v>607</v>
      </c>
      <c r="C20" s="26"/>
      <c r="D20" s="25"/>
      <c r="E20" s="8">
        <f t="shared" si="0"/>
        <v>0</v>
      </c>
      <c r="F20" s="13" t="s">
        <v>875</v>
      </c>
    </row>
    <row r="21" spans="1:6" ht="15.75">
      <c r="A21" s="15">
        <v>18</v>
      </c>
      <c r="B21" s="53" t="s">
        <v>608</v>
      </c>
      <c r="C21" s="20"/>
      <c r="D21" s="19"/>
      <c r="E21" s="8">
        <f t="shared" si="0"/>
        <v>0</v>
      </c>
      <c r="F21" s="13" t="s">
        <v>875</v>
      </c>
    </row>
    <row r="22" spans="1:6" ht="15.75">
      <c r="A22" s="15">
        <v>19</v>
      </c>
      <c r="B22" s="53" t="s">
        <v>609</v>
      </c>
      <c r="C22" s="20"/>
      <c r="D22" s="19"/>
      <c r="E22" s="8">
        <f t="shared" si="0"/>
        <v>0</v>
      </c>
      <c r="F22" s="13" t="s">
        <v>875</v>
      </c>
    </row>
    <row r="23" spans="1:7" ht="16.5" thickBot="1">
      <c r="A23" s="12">
        <v>20</v>
      </c>
      <c r="B23" s="54" t="s">
        <v>610</v>
      </c>
      <c r="C23" s="20"/>
      <c r="D23" s="19"/>
      <c r="E23" s="8">
        <f t="shared" si="0"/>
        <v>0</v>
      </c>
      <c r="F23" s="7" t="s">
        <v>875</v>
      </c>
      <c r="G23" s="24">
        <f>1/20</f>
        <v>0.05</v>
      </c>
    </row>
    <row r="24" spans="3:5" ht="15.75" thickBot="1">
      <c r="C24" s="6">
        <f>SUM(C4:C23)</f>
        <v>0</v>
      </c>
      <c r="D24" s="6">
        <f>SUM(D4:D23)</f>
        <v>12.5</v>
      </c>
      <c r="E24" s="5">
        <f>SUM(E4:E23)</f>
        <v>12.5</v>
      </c>
    </row>
    <row r="25" spans="3:5" ht="15.75" thickBot="1">
      <c r="C25" s="4"/>
      <c r="D25" s="4"/>
      <c r="E25" s="3">
        <f>SUM(C24:D24)</f>
        <v>12.5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21.57421875" style="0" bestFit="1" customWidth="1"/>
    <col min="6" max="6" width="3.57421875" style="0" bestFit="1" customWidth="1"/>
  </cols>
  <sheetData>
    <row r="1" ht="15.75">
      <c r="A1" s="2" t="s">
        <v>611</v>
      </c>
    </row>
    <row r="2" s="42" customFormat="1" ht="11.25">
      <c r="A2" s="41" t="s">
        <v>612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613</v>
      </c>
      <c r="C4" s="36"/>
      <c r="D4" s="35">
        <v>230</v>
      </c>
      <c r="E4" s="35">
        <f aca="true" t="shared" si="0" ref="E4:E27">SUM(C4:D4)</f>
        <v>230</v>
      </c>
      <c r="F4" s="34" t="s">
        <v>876</v>
      </c>
    </row>
    <row r="5" spans="1:6" ht="15.75">
      <c r="A5" s="33">
        <v>2</v>
      </c>
      <c r="B5" s="53" t="s">
        <v>614</v>
      </c>
      <c r="C5" s="28"/>
      <c r="D5" s="27"/>
      <c r="E5" s="25">
        <f t="shared" si="0"/>
        <v>0</v>
      </c>
      <c r="F5" s="13" t="s">
        <v>876</v>
      </c>
    </row>
    <row r="6" spans="1:6" ht="15.75">
      <c r="A6" s="15">
        <v>3</v>
      </c>
      <c r="B6" s="53" t="s">
        <v>615</v>
      </c>
      <c r="C6" s="20"/>
      <c r="D6" s="19"/>
      <c r="E6" s="8">
        <f t="shared" si="0"/>
        <v>0</v>
      </c>
      <c r="F6" s="13" t="s">
        <v>876</v>
      </c>
    </row>
    <row r="7" spans="1:6" ht="15.75">
      <c r="A7" s="15">
        <v>4</v>
      </c>
      <c r="B7" s="53" t="s">
        <v>616</v>
      </c>
      <c r="C7" s="20"/>
      <c r="D7" s="19"/>
      <c r="E7" s="8">
        <f t="shared" si="0"/>
        <v>0</v>
      </c>
      <c r="F7" s="13" t="s">
        <v>876</v>
      </c>
    </row>
    <row r="8" spans="1:6" ht="15.75">
      <c r="A8" s="15">
        <v>5</v>
      </c>
      <c r="B8" s="53" t="s">
        <v>617</v>
      </c>
      <c r="C8" s="30"/>
      <c r="D8" s="29"/>
      <c r="E8" s="8">
        <f t="shared" si="0"/>
        <v>0</v>
      </c>
      <c r="F8" s="13" t="s">
        <v>876</v>
      </c>
    </row>
    <row r="9" spans="1:6" ht="15.75">
      <c r="A9" s="15">
        <v>6</v>
      </c>
      <c r="B9" s="53" t="s">
        <v>618</v>
      </c>
      <c r="C9" s="20"/>
      <c r="D9" s="19"/>
      <c r="E9" s="8">
        <f t="shared" si="0"/>
        <v>0</v>
      </c>
      <c r="F9" s="13" t="s">
        <v>876</v>
      </c>
    </row>
    <row r="10" spans="1:6" ht="15.75">
      <c r="A10" s="15">
        <v>7</v>
      </c>
      <c r="B10" s="53" t="s">
        <v>619</v>
      </c>
      <c r="C10" s="20"/>
      <c r="D10" s="19"/>
      <c r="E10" s="8">
        <f t="shared" si="0"/>
        <v>0</v>
      </c>
      <c r="F10" s="13" t="s">
        <v>876</v>
      </c>
    </row>
    <row r="11" spans="1:6" ht="15.75">
      <c r="A11" s="15">
        <v>8</v>
      </c>
      <c r="B11" s="53" t="s">
        <v>620</v>
      </c>
      <c r="C11" s="20"/>
      <c r="D11" s="19"/>
      <c r="E11" s="8">
        <f t="shared" si="0"/>
        <v>0</v>
      </c>
      <c r="F11" s="13" t="s">
        <v>876</v>
      </c>
    </row>
    <row r="12" spans="1:6" ht="15.75">
      <c r="A12" s="15">
        <v>9</v>
      </c>
      <c r="B12" s="53" t="s">
        <v>621</v>
      </c>
      <c r="C12" s="20"/>
      <c r="D12" s="19"/>
      <c r="E12" s="8">
        <f t="shared" si="0"/>
        <v>0</v>
      </c>
      <c r="F12" s="13" t="s">
        <v>876</v>
      </c>
    </row>
    <row r="13" spans="1:6" ht="15.75">
      <c r="A13" s="15">
        <v>10</v>
      </c>
      <c r="B13" s="53" t="s">
        <v>622</v>
      </c>
      <c r="C13" s="20"/>
      <c r="D13" s="19"/>
      <c r="E13" s="8">
        <f t="shared" si="0"/>
        <v>0</v>
      </c>
      <c r="F13" s="13" t="s">
        <v>876</v>
      </c>
    </row>
    <row r="14" spans="1:6" ht="15.75">
      <c r="A14" s="15">
        <v>11</v>
      </c>
      <c r="B14" s="53" t="s">
        <v>623</v>
      </c>
      <c r="C14" s="28"/>
      <c r="D14" s="27"/>
      <c r="E14" s="8">
        <f t="shared" si="0"/>
        <v>0</v>
      </c>
      <c r="F14" s="13" t="s">
        <v>876</v>
      </c>
    </row>
    <row r="15" spans="1:6" ht="15.75">
      <c r="A15" s="15">
        <v>12</v>
      </c>
      <c r="B15" s="53" t="s">
        <v>624</v>
      </c>
      <c r="C15" s="20"/>
      <c r="D15" s="19"/>
      <c r="E15" s="8">
        <f t="shared" si="0"/>
        <v>0</v>
      </c>
      <c r="F15" s="13" t="s">
        <v>876</v>
      </c>
    </row>
    <row r="16" spans="1:6" ht="15.75">
      <c r="A16" s="15">
        <v>13</v>
      </c>
      <c r="B16" s="53" t="s">
        <v>625</v>
      </c>
      <c r="C16" s="20"/>
      <c r="D16" s="19"/>
      <c r="E16" s="8">
        <f t="shared" si="0"/>
        <v>0</v>
      </c>
      <c r="F16" s="13" t="s">
        <v>876</v>
      </c>
    </row>
    <row r="17" spans="1:6" ht="15.75">
      <c r="A17" s="15">
        <v>14</v>
      </c>
      <c r="B17" s="53" t="s">
        <v>626</v>
      </c>
      <c r="C17" s="20"/>
      <c r="D17" s="19"/>
      <c r="E17" s="8">
        <f t="shared" si="0"/>
        <v>0</v>
      </c>
      <c r="F17" s="13" t="s">
        <v>876</v>
      </c>
    </row>
    <row r="18" spans="1:6" ht="15.75">
      <c r="A18" s="15">
        <v>15</v>
      </c>
      <c r="B18" s="53" t="s">
        <v>627</v>
      </c>
      <c r="C18" s="28"/>
      <c r="D18" s="27"/>
      <c r="E18" s="8">
        <f t="shared" si="0"/>
        <v>0</v>
      </c>
      <c r="F18" s="13" t="s">
        <v>876</v>
      </c>
    </row>
    <row r="19" spans="1:6" ht="15.75">
      <c r="A19" s="15">
        <v>16</v>
      </c>
      <c r="B19" s="53" t="s">
        <v>628</v>
      </c>
      <c r="C19" s="20"/>
      <c r="D19" s="19"/>
      <c r="E19" s="8">
        <f t="shared" si="0"/>
        <v>0</v>
      </c>
      <c r="F19" s="13" t="s">
        <v>876</v>
      </c>
    </row>
    <row r="20" spans="1:6" ht="15.75">
      <c r="A20" s="15">
        <v>17</v>
      </c>
      <c r="B20" s="53" t="s">
        <v>629</v>
      </c>
      <c r="C20" s="26"/>
      <c r="D20" s="25"/>
      <c r="E20" s="8">
        <f t="shared" si="0"/>
        <v>0</v>
      </c>
      <c r="F20" s="13" t="s">
        <v>876</v>
      </c>
    </row>
    <row r="21" spans="1:6" ht="15.75">
      <c r="A21" s="15">
        <v>18</v>
      </c>
      <c r="B21" s="53" t="s">
        <v>630</v>
      </c>
      <c r="C21" s="20"/>
      <c r="D21" s="19"/>
      <c r="E21" s="8">
        <f t="shared" si="0"/>
        <v>0</v>
      </c>
      <c r="F21" s="13" t="s">
        <v>876</v>
      </c>
    </row>
    <row r="22" spans="1:6" ht="15.75">
      <c r="A22" s="15">
        <v>19</v>
      </c>
      <c r="B22" s="53" t="s">
        <v>631</v>
      </c>
      <c r="C22" s="20"/>
      <c r="D22" s="19"/>
      <c r="E22" s="8">
        <f t="shared" si="0"/>
        <v>0</v>
      </c>
      <c r="F22" s="13" t="s">
        <v>876</v>
      </c>
    </row>
    <row r="23" spans="1:6" ht="15.75">
      <c r="A23" s="15">
        <v>20</v>
      </c>
      <c r="B23" s="53" t="s">
        <v>632</v>
      </c>
      <c r="C23" s="20"/>
      <c r="D23" s="19"/>
      <c r="E23" s="8">
        <f t="shared" si="0"/>
        <v>0</v>
      </c>
      <c r="F23" s="13" t="s">
        <v>876</v>
      </c>
    </row>
    <row r="24" spans="1:6" ht="15.75">
      <c r="A24" s="15">
        <v>21</v>
      </c>
      <c r="B24" s="53" t="s">
        <v>633</v>
      </c>
      <c r="C24" s="20"/>
      <c r="D24" s="19"/>
      <c r="E24" s="8">
        <f t="shared" si="0"/>
        <v>0</v>
      </c>
      <c r="F24" s="13" t="s">
        <v>876</v>
      </c>
    </row>
    <row r="25" spans="1:6" ht="15.75">
      <c r="A25" s="15">
        <v>22</v>
      </c>
      <c r="B25" s="53" t="s">
        <v>634</v>
      </c>
      <c r="C25" s="20"/>
      <c r="D25" s="19"/>
      <c r="E25" s="8">
        <f t="shared" si="0"/>
        <v>0</v>
      </c>
      <c r="F25" s="13" t="s">
        <v>876</v>
      </c>
    </row>
    <row r="26" spans="1:6" ht="15.75">
      <c r="A26" s="15">
        <v>23</v>
      </c>
      <c r="B26" s="53" t="s">
        <v>635</v>
      </c>
      <c r="C26" s="20"/>
      <c r="D26" s="19"/>
      <c r="E26" s="8">
        <f t="shared" si="0"/>
        <v>0</v>
      </c>
      <c r="F26" s="13" t="s">
        <v>876</v>
      </c>
    </row>
    <row r="27" spans="1:7" ht="16.5" thickBot="1">
      <c r="A27" s="12">
        <v>24</v>
      </c>
      <c r="B27" s="54" t="s">
        <v>636</v>
      </c>
      <c r="C27" s="23"/>
      <c r="D27" s="22"/>
      <c r="E27" s="8">
        <f t="shared" si="0"/>
        <v>0</v>
      </c>
      <c r="F27" s="7" t="s">
        <v>876</v>
      </c>
      <c r="G27" s="24">
        <f>1/24</f>
        <v>0.041666666666666664</v>
      </c>
    </row>
    <row r="28" spans="3:5" ht="15.75" thickBot="1">
      <c r="C28" s="6">
        <f>SUM(C4:C27)</f>
        <v>0</v>
      </c>
      <c r="D28" s="6">
        <f>SUM(D4:D27)</f>
        <v>230</v>
      </c>
      <c r="E28" s="5">
        <f>SUM(E4:E27)</f>
        <v>230</v>
      </c>
    </row>
    <row r="29" spans="3:5" ht="15.75" thickBot="1">
      <c r="C29" s="4"/>
      <c r="D29" s="4"/>
      <c r="E29" s="3">
        <f>SUM(C28:D28)</f>
        <v>230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2.421875" style="0" bestFit="1" customWidth="1"/>
    <col min="6" max="6" width="3.57421875" style="0" bestFit="1" customWidth="1"/>
  </cols>
  <sheetData>
    <row r="1" ht="15.75">
      <c r="A1" s="2" t="s">
        <v>637</v>
      </c>
    </row>
    <row r="2" s="42" customFormat="1" ht="11.25">
      <c r="A2" s="41" t="s">
        <v>282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638</v>
      </c>
      <c r="C4" s="36"/>
      <c r="D4" s="35"/>
      <c r="E4" s="35">
        <f aca="true" t="shared" si="0" ref="E4:E29">SUM(C4:D4)</f>
        <v>0</v>
      </c>
      <c r="F4" s="34" t="s">
        <v>877</v>
      </c>
    </row>
    <row r="5" spans="1:6" ht="15.75">
      <c r="A5" s="33">
        <v>2</v>
      </c>
      <c r="B5" s="53" t="s">
        <v>639</v>
      </c>
      <c r="C5" s="28"/>
      <c r="D5" s="27"/>
      <c r="E5" s="25">
        <f t="shared" si="0"/>
        <v>0</v>
      </c>
      <c r="F5" s="13" t="s">
        <v>877</v>
      </c>
    </row>
    <row r="6" spans="1:6" ht="15.75">
      <c r="A6" s="15">
        <v>3</v>
      </c>
      <c r="B6" s="53" t="s">
        <v>640</v>
      </c>
      <c r="C6" s="20"/>
      <c r="D6" s="19"/>
      <c r="E6" s="8">
        <f t="shared" si="0"/>
        <v>0</v>
      </c>
      <c r="F6" s="13" t="s">
        <v>877</v>
      </c>
    </row>
    <row r="7" spans="1:6" ht="15.75">
      <c r="A7" s="15">
        <v>4</v>
      </c>
      <c r="B7" s="53" t="s">
        <v>641</v>
      </c>
      <c r="C7" s="20"/>
      <c r="D7" s="19"/>
      <c r="E7" s="8">
        <f t="shared" si="0"/>
        <v>0</v>
      </c>
      <c r="F7" s="13" t="s">
        <v>877</v>
      </c>
    </row>
    <row r="8" spans="1:6" ht="15.75">
      <c r="A8" s="15">
        <v>5</v>
      </c>
      <c r="B8" s="53" t="s">
        <v>642</v>
      </c>
      <c r="C8" s="30"/>
      <c r="D8" s="29"/>
      <c r="E8" s="8">
        <f t="shared" si="0"/>
        <v>0</v>
      </c>
      <c r="F8" s="13" t="s">
        <v>877</v>
      </c>
    </row>
    <row r="9" spans="1:6" ht="15.75">
      <c r="A9" s="15">
        <v>6</v>
      </c>
      <c r="B9" s="53" t="s">
        <v>643</v>
      </c>
      <c r="C9" s="20"/>
      <c r="D9" s="19"/>
      <c r="E9" s="8">
        <f t="shared" si="0"/>
        <v>0</v>
      </c>
      <c r="F9" s="13" t="s">
        <v>877</v>
      </c>
    </row>
    <row r="10" spans="1:6" ht="15.75">
      <c r="A10" s="15">
        <v>7</v>
      </c>
      <c r="B10" s="53" t="s">
        <v>644</v>
      </c>
      <c r="C10" s="20"/>
      <c r="D10" s="19"/>
      <c r="E10" s="8">
        <f t="shared" si="0"/>
        <v>0</v>
      </c>
      <c r="F10" s="13" t="s">
        <v>877</v>
      </c>
    </row>
    <row r="11" spans="1:6" ht="15.75">
      <c r="A11" s="15">
        <v>8</v>
      </c>
      <c r="B11" s="53" t="s">
        <v>645</v>
      </c>
      <c r="C11" s="20"/>
      <c r="D11" s="19"/>
      <c r="E11" s="8">
        <f t="shared" si="0"/>
        <v>0</v>
      </c>
      <c r="F11" s="13" t="s">
        <v>877</v>
      </c>
    </row>
    <row r="12" spans="1:6" ht="15.75">
      <c r="A12" s="15">
        <v>9</v>
      </c>
      <c r="B12" s="53" t="s">
        <v>646</v>
      </c>
      <c r="C12" s="20"/>
      <c r="D12" s="19"/>
      <c r="E12" s="8">
        <f t="shared" si="0"/>
        <v>0</v>
      </c>
      <c r="F12" s="13" t="s">
        <v>877</v>
      </c>
    </row>
    <row r="13" spans="1:6" ht="15.75">
      <c r="A13" s="15">
        <v>10</v>
      </c>
      <c r="B13" s="53" t="s">
        <v>647</v>
      </c>
      <c r="C13" s="20"/>
      <c r="D13" s="19"/>
      <c r="E13" s="8">
        <f t="shared" si="0"/>
        <v>0</v>
      </c>
      <c r="F13" s="13" t="s">
        <v>877</v>
      </c>
    </row>
    <row r="14" spans="1:6" ht="15.75">
      <c r="A14" s="15">
        <v>11</v>
      </c>
      <c r="B14" s="53" t="s">
        <v>648</v>
      </c>
      <c r="C14" s="28"/>
      <c r="D14" s="27"/>
      <c r="E14" s="8">
        <f t="shared" si="0"/>
        <v>0</v>
      </c>
      <c r="F14" s="13" t="s">
        <v>877</v>
      </c>
    </row>
    <row r="15" spans="1:6" ht="15.75">
      <c r="A15" s="15">
        <v>12</v>
      </c>
      <c r="B15" s="53" t="s">
        <v>649</v>
      </c>
      <c r="C15" s="20"/>
      <c r="D15" s="19"/>
      <c r="E15" s="8">
        <f t="shared" si="0"/>
        <v>0</v>
      </c>
      <c r="F15" s="13" t="s">
        <v>877</v>
      </c>
    </row>
    <row r="16" spans="1:6" ht="15.75">
      <c r="A16" s="15">
        <v>13</v>
      </c>
      <c r="B16" s="53" t="s">
        <v>650</v>
      </c>
      <c r="C16" s="20"/>
      <c r="D16" s="19"/>
      <c r="E16" s="8">
        <f t="shared" si="0"/>
        <v>0</v>
      </c>
      <c r="F16" s="13" t="s">
        <v>877</v>
      </c>
    </row>
    <row r="17" spans="1:6" ht="15.75">
      <c r="A17" s="15">
        <v>14</v>
      </c>
      <c r="B17" s="53" t="s">
        <v>651</v>
      </c>
      <c r="C17" s="20"/>
      <c r="D17" s="19"/>
      <c r="E17" s="8">
        <f t="shared" si="0"/>
        <v>0</v>
      </c>
      <c r="F17" s="13" t="s">
        <v>877</v>
      </c>
    </row>
    <row r="18" spans="1:6" ht="15.75">
      <c r="A18" s="15">
        <v>15</v>
      </c>
      <c r="B18" s="53" t="s">
        <v>652</v>
      </c>
      <c r="C18" s="28"/>
      <c r="D18" s="27"/>
      <c r="E18" s="8">
        <f t="shared" si="0"/>
        <v>0</v>
      </c>
      <c r="F18" s="13" t="s">
        <v>877</v>
      </c>
    </row>
    <row r="19" spans="1:6" ht="15.75">
      <c r="A19" s="15">
        <v>16</v>
      </c>
      <c r="B19" s="53" t="s">
        <v>653</v>
      </c>
      <c r="C19" s="20"/>
      <c r="D19" s="19"/>
      <c r="E19" s="8">
        <f t="shared" si="0"/>
        <v>0</v>
      </c>
      <c r="F19" s="13" t="s">
        <v>877</v>
      </c>
    </row>
    <row r="20" spans="1:6" ht="15.75">
      <c r="A20" s="15">
        <v>17</v>
      </c>
      <c r="B20" s="53" t="s">
        <v>654</v>
      </c>
      <c r="C20" s="26"/>
      <c r="D20" s="25"/>
      <c r="E20" s="8">
        <f t="shared" si="0"/>
        <v>0</v>
      </c>
      <c r="F20" s="13" t="s">
        <v>877</v>
      </c>
    </row>
    <row r="21" spans="1:6" ht="15.75">
      <c r="A21" s="15">
        <v>18</v>
      </c>
      <c r="B21" s="53" t="s">
        <v>655</v>
      </c>
      <c r="C21" s="20"/>
      <c r="D21" s="19"/>
      <c r="E21" s="8">
        <f t="shared" si="0"/>
        <v>0</v>
      </c>
      <c r="F21" s="13" t="s">
        <v>877</v>
      </c>
    </row>
    <row r="22" spans="1:6" ht="15.75">
      <c r="A22" s="15">
        <v>19</v>
      </c>
      <c r="B22" s="53" t="s">
        <v>656</v>
      </c>
      <c r="C22" s="20"/>
      <c r="D22" s="19"/>
      <c r="E22" s="8">
        <f t="shared" si="0"/>
        <v>0</v>
      </c>
      <c r="F22" s="13" t="s">
        <v>877</v>
      </c>
    </row>
    <row r="23" spans="1:6" ht="15.75">
      <c r="A23" s="15">
        <v>20</v>
      </c>
      <c r="B23" s="53" t="s">
        <v>657</v>
      </c>
      <c r="C23" s="20"/>
      <c r="D23" s="19"/>
      <c r="E23" s="8">
        <f t="shared" si="0"/>
        <v>0</v>
      </c>
      <c r="F23" s="13" t="s">
        <v>877</v>
      </c>
    </row>
    <row r="24" spans="1:6" ht="15.75">
      <c r="A24" s="15">
        <v>21</v>
      </c>
      <c r="B24" s="53" t="s">
        <v>658</v>
      </c>
      <c r="C24" s="20"/>
      <c r="D24" s="19"/>
      <c r="E24" s="8">
        <f t="shared" si="0"/>
        <v>0</v>
      </c>
      <c r="F24" s="13" t="s">
        <v>877</v>
      </c>
    </row>
    <row r="25" spans="1:6" ht="15.75">
      <c r="A25" s="15">
        <v>22</v>
      </c>
      <c r="B25" s="53" t="s">
        <v>659</v>
      </c>
      <c r="C25" s="20"/>
      <c r="D25" s="19"/>
      <c r="E25" s="8">
        <f t="shared" si="0"/>
        <v>0</v>
      </c>
      <c r="F25" s="13" t="s">
        <v>877</v>
      </c>
    </row>
    <row r="26" spans="1:6" ht="15.75">
      <c r="A26" s="15">
        <v>23</v>
      </c>
      <c r="B26" s="53" t="s">
        <v>660</v>
      </c>
      <c r="C26" s="20"/>
      <c r="D26" s="19"/>
      <c r="E26" s="8">
        <f t="shared" si="0"/>
        <v>0</v>
      </c>
      <c r="F26" s="13" t="s">
        <v>877</v>
      </c>
    </row>
    <row r="27" spans="1:6" ht="15.75">
      <c r="A27" s="15">
        <v>24</v>
      </c>
      <c r="B27" s="53" t="s">
        <v>661</v>
      </c>
      <c r="C27" s="23"/>
      <c r="D27" s="22"/>
      <c r="E27" s="8">
        <f t="shared" si="0"/>
        <v>0</v>
      </c>
      <c r="F27" s="13" t="s">
        <v>877</v>
      </c>
    </row>
    <row r="28" spans="1:6" ht="15.75">
      <c r="A28" s="15">
        <v>25</v>
      </c>
      <c r="B28" s="53" t="s">
        <v>662</v>
      </c>
      <c r="C28" s="21"/>
      <c r="D28" s="16"/>
      <c r="E28" s="8">
        <f t="shared" si="0"/>
        <v>0</v>
      </c>
      <c r="F28" s="13" t="s">
        <v>877</v>
      </c>
    </row>
    <row r="29" spans="1:7" ht="16.5" thickBot="1">
      <c r="A29" s="12">
        <v>26</v>
      </c>
      <c r="B29" s="54" t="s">
        <v>663</v>
      </c>
      <c r="C29" s="21"/>
      <c r="D29" s="16"/>
      <c r="E29" s="8">
        <f t="shared" si="0"/>
        <v>0</v>
      </c>
      <c r="F29" s="7" t="s">
        <v>877</v>
      </c>
      <c r="G29" s="24">
        <v>0</v>
      </c>
    </row>
    <row r="30" spans="3:5" ht="15.75" thickBot="1">
      <c r="C30" s="6">
        <f>SUM(C4:C29)</f>
        <v>0</v>
      </c>
      <c r="D30" s="6">
        <f>SUM(D4:D29)</f>
        <v>0</v>
      </c>
      <c r="E30" s="5">
        <f>SUM(E4:E29)</f>
        <v>0</v>
      </c>
    </row>
    <row r="31" spans="3:5" ht="15.75" thickBot="1">
      <c r="C31" s="4"/>
      <c r="D31" s="4"/>
      <c r="E31" s="3">
        <f>SUM(C30:D30)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4.140625" style="0" customWidth="1"/>
    <col min="6" max="6" width="3.421875" style="0" bestFit="1" customWidth="1"/>
  </cols>
  <sheetData>
    <row r="1" ht="15.75">
      <c r="A1" s="2" t="s">
        <v>59</v>
      </c>
    </row>
    <row r="2" s="42" customFormat="1" ht="11.25">
      <c r="A2" s="41" t="s">
        <v>60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67</v>
      </c>
      <c r="C4" s="150"/>
      <c r="D4" s="152">
        <v>24.2</v>
      </c>
      <c r="E4" s="35">
        <f aca="true" t="shared" si="0" ref="E4:E30">SUM(C4:D4)</f>
        <v>24.2</v>
      </c>
      <c r="F4" s="34" t="s">
        <v>855</v>
      </c>
    </row>
    <row r="5" spans="1:6" ht="15.75">
      <c r="A5" s="33">
        <v>2</v>
      </c>
      <c r="B5" s="53" t="s">
        <v>85</v>
      </c>
      <c r="C5" s="28">
        <v>9.7</v>
      </c>
      <c r="D5" s="27">
        <v>5</v>
      </c>
      <c r="E5" s="25">
        <f t="shared" si="0"/>
        <v>14.7</v>
      </c>
      <c r="F5" s="13" t="s">
        <v>855</v>
      </c>
    </row>
    <row r="6" spans="1:6" ht="15.75">
      <c r="A6" s="15">
        <v>3</v>
      </c>
      <c r="B6" s="53" t="s">
        <v>75</v>
      </c>
      <c r="C6" s="20"/>
      <c r="D6" s="19">
        <v>13.5</v>
      </c>
      <c r="E6" s="8">
        <f t="shared" si="0"/>
        <v>13.5</v>
      </c>
      <c r="F6" s="13" t="s">
        <v>855</v>
      </c>
    </row>
    <row r="7" spans="1:6" ht="15.75">
      <c r="A7" s="15">
        <v>4</v>
      </c>
      <c r="B7" s="53" t="s">
        <v>76</v>
      </c>
      <c r="C7" s="20"/>
      <c r="D7" s="19">
        <v>13.5</v>
      </c>
      <c r="E7" s="8">
        <f t="shared" si="0"/>
        <v>13.5</v>
      </c>
      <c r="F7" s="13" t="s">
        <v>855</v>
      </c>
    </row>
    <row r="8" spans="1:6" ht="15.75">
      <c r="A8" s="15">
        <v>5</v>
      </c>
      <c r="B8" s="53" t="s">
        <v>79</v>
      </c>
      <c r="C8" s="28"/>
      <c r="D8" s="27">
        <v>13</v>
      </c>
      <c r="E8" s="8">
        <f t="shared" si="0"/>
        <v>13</v>
      </c>
      <c r="F8" s="13" t="s">
        <v>855</v>
      </c>
    </row>
    <row r="9" spans="1:6" ht="15.75">
      <c r="A9" s="15">
        <v>6</v>
      </c>
      <c r="B9" s="53" t="s">
        <v>78</v>
      </c>
      <c r="C9" s="20">
        <v>6.5</v>
      </c>
      <c r="D9" s="19">
        <v>2.8</v>
      </c>
      <c r="E9" s="8">
        <f t="shared" si="0"/>
        <v>9.3</v>
      </c>
      <c r="F9" s="13" t="s">
        <v>855</v>
      </c>
    </row>
    <row r="10" spans="1:6" ht="15.75">
      <c r="A10" s="15">
        <v>7</v>
      </c>
      <c r="B10" s="53" t="s">
        <v>77</v>
      </c>
      <c r="C10" s="149">
        <v>7.5</v>
      </c>
      <c r="D10" s="8"/>
      <c r="E10" s="8">
        <f t="shared" si="0"/>
        <v>7.5</v>
      </c>
      <c r="F10" s="13" t="s">
        <v>855</v>
      </c>
    </row>
    <row r="11" spans="1:6" ht="15.75">
      <c r="A11" s="15">
        <v>8</v>
      </c>
      <c r="B11" s="53" t="s">
        <v>61</v>
      </c>
      <c r="C11" s="149"/>
      <c r="D11" s="8"/>
      <c r="E11" s="8">
        <f t="shared" si="0"/>
        <v>0</v>
      </c>
      <c r="F11" s="13" t="s">
        <v>855</v>
      </c>
    </row>
    <row r="12" spans="1:6" ht="15.75">
      <c r="A12" s="15">
        <v>9</v>
      </c>
      <c r="B12" s="53" t="s">
        <v>62</v>
      </c>
      <c r="C12" s="20"/>
      <c r="D12" s="19"/>
      <c r="E12" s="8">
        <f t="shared" si="0"/>
        <v>0</v>
      </c>
      <c r="F12" s="13" t="s">
        <v>855</v>
      </c>
    </row>
    <row r="13" spans="1:6" ht="15.75">
      <c r="A13" s="15">
        <v>10</v>
      </c>
      <c r="B13" s="53" t="s">
        <v>63</v>
      </c>
      <c r="C13" s="20"/>
      <c r="D13" s="19"/>
      <c r="E13" s="8">
        <f t="shared" si="0"/>
        <v>0</v>
      </c>
      <c r="F13" s="13" t="s">
        <v>855</v>
      </c>
    </row>
    <row r="14" spans="1:6" ht="15.75">
      <c r="A14" s="15">
        <v>11</v>
      </c>
      <c r="B14" s="53" t="s">
        <v>64</v>
      </c>
      <c r="C14" s="28"/>
      <c r="D14" s="27"/>
      <c r="E14" s="8">
        <f t="shared" si="0"/>
        <v>0</v>
      </c>
      <c r="F14" s="13" t="s">
        <v>855</v>
      </c>
    </row>
    <row r="15" spans="1:6" ht="15.75">
      <c r="A15" s="15">
        <v>12</v>
      </c>
      <c r="B15" s="53" t="s">
        <v>65</v>
      </c>
      <c r="C15" s="151"/>
      <c r="D15" s="153"/>
      <c r="E15" s="8">
        <f t="shared" si="0"/>
        <v>0</v>
      </c>
      <c r="F15" s="13" t="s">
        <v>855</v>
      </c>
    </row>
    <row r="16" spans="1:6" ht="15.75">
      <c r="A16" s="15">
        <v>13</v>
      </c>
      <c r="B16" s="53" t="s">
        <v>66</v>
      </c>
      <c r="C16" s="20"/>
      <c r="D16" s="19"/>
      <c r="E16" s="8">
        <f t="shared" si="0"/>
        <v>0</v>
      </c>
      <c r="F16" s="13" t="s">
        <v>855</v>
      </c>
    </row>
    <row r="17" spans="1:6" ht="15.75">
      <c r="A17" s="15">
        <v>14</v>
      </c>
      <c r="B17" s="53" t="s">
        <v>68</v>
      </c>
      <c r="C17" s="20"/>
      <c r="D17" s="19"/>
      <c r="E17" s="8">
        <f t="shared" si="0"/>
        <v>0</v>
      </c>
      <c r="F17" s="13" t="s">
        <v>855</v>
      </c>
    </row>
    <row r="18" spans="1:6" ht="15.75">
      <c r="A18" s="15">
        <v>15</v>
      </c>
      <c r="B18" s="53" t="s">
        <v>69</v>
      </c>
      <c r="C18" s="28"/>
      <c r="D18" s="27"/>
      <c r="E18" s="8">
        <f t="shared" si="0"/>
        <v>0</v>
      </c>
      <c r="F18" s="13" t="s">
        <v>855</v>
      </c>
    </row>
    <row r="19" spans="1:6" ht="15.75">
      <c r="A19" s="15">
        <v>16</v>
      </c>
      <c r="B19" s="53" t="s">
        <v>70</v>
      </c>
      <c r="C19" s="20"/>
      <c r="D19" s="19"/>
      <c r="E19" s="8">
        <f t="shared" si="0"/>
        <v>0</v>
      </c>
      <c r="F19" s="13" t="s">
        <v>855</v>
      </c>
    </row>
    <row r="20" spans="1:6" ht="15.75">
      <c r="A20" s="15">
        <v>17</v>
      </c>
      <c r="B20" s="53" t="s">
        <v>71</v>
      </c>
      <c r="C20" s="28"/>
      <c r="D20" s="27"/>
      <c r="E20" s="8">
        <f t="shared" si="0"/>
        <v>0</v>
      </c>
      <c r="F20" s="13" t="s">
        <v>855</v>
      </c>
    </row>
    <row r="21" spans="1:6" ht="15.75">
      <c r="A21" s="15">
        <v>18</v>
      </c>
      <c r="B21" s="53" t="s">
        <v>72</v>
      </c>
      <c r="C21" s="20"/>
      <c r="D21" s="19"/>
      <c r="E21" s="8">
        <f t="shared" si="0"/>
        <v>0</v>
      </c>
      <c r="F21" s="13" t="s">
        <v>855</v>
      </c>
    </row>
    <row r="22" spans="1:6" ht="15.75">
      <c r="A22" s="15">
        <v>19</v>
      </c>
      <c r="B22" s="53" t="s">
        <v>73</v>
      </c>
      <c r="C22" s="20"/>
      <c r="D22" s="19"/>
      <c r="E22" s="8">
        <f t="shared" si="0"/>
        <v>0</v>
      </c>
      <c r="F22" s="13" t="s">
        <v>855</v>
      </c>
    </row>
    <row r="23" spans="1:6" ht="15.75">
      <c r="A23" s="15">
        <v>20</v>
      </c>
      <c r="B23" s="53" t="s">
        <v>74</v>
      </c>
      <c r="C23" s="20"/>
      <c r="D23" s="19"/>
      <c r="E23" s="8">
        <f t="shared" si="0"/>
        <v>0</v>
      </c>
      <c r="F23" s="13" t="s">
        <v>855</v>
      </c>
    </row>
    <row r="24" spans="1:6" ht="15.75">
      <c r="A24" s="15">
        <v>21</v>
      </c>
      <c r="B24" s="53" t="s">
        <v>80</v>
      </c>
      <c r="C24" s="20"/>
      <c r="D24" s="19"/>
      <c r="E24" s="8">
        <f t="shared" si="0"/>
        <v>0</v>
      </c>
      <c r="F24" s="13" t="s">
        <v>855</v>
      </c>
    </row>
    <row r="25" spans="1:6" ht="15.75">
      <c r="A25" s="15">
        <v>22</v>
      </c>
      <c r="B25" s="53" t="s">
        <v>81</v>
      </c>
      <c r="C25" s="20"/>
      <c r="D25" s="19"/>
      <c r="E25" s="8">
        <f t="shared" si="0"/>
        <v>0</v>
      </c>
      <c r="F25" s="13" t="s">
        <v>855</v>
      </c>
    </row>
    <row r="26" spans="1:6" ht="15.75">
      <c r="A26" s="15">
        <v>23</v>
      </c>
      <c r="B26" s="53" t="s">
        <v>82</v>
      </c>
      <c r="C26" s="20"/>
      <c r="D26" s="19"/>
      <c r="E26" s="8">
        <f t="shared" si="0"/>
        <v>0</v>
      </c>
      <c r="F26" s="13" t="s">
        <v>855</v>
      </c>
    </row>
    <row r="27" spans="1:6" ht="15.75">
      <c r="A27" s="15">
        <v>24</v>
      </c>
      <c r="B27" s="53" t="s">
        <v>83</v>
      </c>
      <c r="C27" s="23"/>
      <c r="D27" s="22"/>
      <c r="E27" s="8">
        <f t="shared" si="0"/>
        <v>0</v>
      </c>
      <c r="F27" s="13" t="s">
        <v>855</v>
      </c>
    </row>
    <row r="28" spans="1:6" ht="15.75">
      <c r="A28" s="15">
        <v>25</v>
      </c>
      <c r="B28" s="53" t="s">
        <v>84</v>
      </c>
      <c r="C28" s="20"/>
      <c r="D28" s="19"/>
      <c r="E28" s="8">
        <f t="shared" si="0"/>
        <v>0</v>
      </c>
      <c r="F28" s="13" t="s">
        <v>855</v>
      </c>
    </row>
    <row r="29" spans="1:6" ht="15.75">
      <c r="A29" s="15">
        <v>26</v>
      </c>
      <c r="B29" s="53" t="s">
        <v>86</v>
      </c>
      <c r="C29" s="20"/>
      <c r="D29" s="19"/>
      <c r="E29" s="8">
        <f t="shared" si="0"/>
        <v>0</v>
      </c>
      <c r="F29" s="13" t="s">
        <v>855</v>
      </c>
    </row>
    <row r="30" spans="1:7" ht="16.5" thickBot="1">
      <c r="A30" s="12">
        <v>27</v>
      </c>
      <c r="B30" s="54" t="s">
        <v>87</v>
      </c>
      <c r="C30" s="20"/>
      <c r="D30" s="19"/>
      <c r="E30" s="8">
        <f t="shared" si="0"/>
        <v>0</v>
      </c>
      <c r="F30" s="7" t="s">
        <v>855</v>
      </c>
      <c r="G30" s="24">
        <f>7/27</f>
        <v>0.25925925925925924</v>
      </c>
    </row>
    <row r="31" spans="3:5" ht="15.75" thickBot="1">
      <c r="C31" s="6">
        <f>SUM(C4:C30)</f>
        <v>23.7</v>
      </c>
      <c r="D31" s="6">
        <f>SUM(D4:D30)</f>
        <v>72</v>
      </c>
      <c r="E31" s="5">
        <f>SUM(E4:E30)</f>
        <v>95.7</v>
      </c>
    </row>
    <row r="32" spans="3:5" ht="15.75" thickBot="1">
      <c r="C32" s="4"/>
      <c r="D32" s="4"/>
      <c r="E32" s="3">
        <f>SUM(C31:D31)</f>
        <v>95.7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6.140625" style="0" customWidth="1"/>
    <col min="6" max="6" width="3.421875" style="0" bestFit="1" customWidth="1"/>
  </cols>
  <sheetData>
    <row r="1" ht="15.75">
      <c r="A1" s="2" t="s">
        <v>664</v>
      </c>
    </row>
    <row r="2" s="42" customFormat="1" ht="11.25">
      <c r="A2" s="41" t="s">
        <v>665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666</v>
      </c>
      <c r="C4" s="36"/>
      <c r="D4" s="35"/>
      <c r="E4" s="35">
        <f aca="true" t="shared" si="0" ref="E4:E25">SUM(C4:D4)</f>
        <v>0</v>
      </c>
      <c r="F4" s="34" t="s">
        <v>878</v>
      </c>
    </row>
    <row r="5" spans="1:6" ht="15.75">
      <c r="A5" s="33">
        <v>2</v>
      </c>
      <c r="B5" s="53" t="s">
        <v>667</v>
      </c>
      <c r="C5" s="28"/>
      <c r="D5" s="27"/>
      <c r="E5" s="25">
        <f t="shared" si="0"/>
        <v>0</v>
      </c>
      <c r="F5" s="13" t="s">
        <v>878</v>
      </c>
    </row>
    <row r="6" spans="1:6" ht="15.75">
      <c r="A6" s="15">
        <v>3</v>
      </c>
      <c r="B6" s="53" t="s">
        <v>668</v>
      </c>
      <c r="C6" s="20"/>
      <c r="D6" s="19"/>
      <c r="E6" s="8">
        <f t="shared" si="0"/>
        <v>0</v>
      </c>
      <c r="F6" s="13" t="s">
        <v>878</v>
      </c>
    </row>
    <row r="7" spans="1:6" ht="15.75">
      <c r="A7" s="15">
        <v>4</v>
      </c>
      <c r="B7" s="53" t="s">
        <v>669</v>
      </c>
      <c r="C7" s="20"/>
      <c r="D7" s="19"/>
      <c r="E7" s="8">
        <f t="shared" si="0"/>
        <v>0</v>
      </c>
      <c r="F7" s="13" t="s">
        <v>878</v>
      </c>
    </row>
    <row r="8" spans="1:6" ht="15.75">
      <c r="A8" s="15">
        <v>5</v>
      </c>
      <c r="B8" s="53" t="s">
        <v>670</v>
      </c>
      <c r="C8" s="30"/>
      <c r="D8" s="29"/>
      <c r="E8" s="8">
        <f t="shared" si="0"/>
        <v>0</v>
      </c>
      <c r="F8" s="13" t="s">
        <v>878</v>
      </c>
    </row>
    <row r="9" spans="1:6" ht="15.75">
      <c r="A9" s="15">
        <v>6</v>
      </c>
      <c r="B9" s="53" t="s">
        <v>671</v>
      </c>
      <c r="C9" s="20"/>
      <c r="D9" s="19"/>
      <c r="E9" s="8">
        <f t="shared" si="0"/>
        <v>0</v>
      </c>
      <c r="F9" s="13" t="s">
        <v>878</v>
      </c>
    </row>
    <row r="10" spans="1:6" ht="15.75">
      <c r="A10" s="15">
        <v>7</v>
      </c>
      <c r="B10" s="53" t="s">
        <v>672</v>
      </c>
      <c r="C10" s="20"/>
      <c r="D10" s="19"/>
      <c r="E10" s="8">
        <f t="shared" si="0"/>
        <v>0</v>
      </c>
      <c r="F10" s="13" t="s">
        <v>878</v>
      </c>
    </row>
    <row r="11" spans="1:6" ht="15.75">
      <c r="A11" s="15">
        <v>8</v>
      </c>
      <c r="B11" s="53" t="s">
        <v>673</v>
      </c>
      <c r="C11" s="20"/>
      <c r="D11" s="19"/>
      <c r="E11" s="8">
        <f t="shared" si="0"/>
        <v>0</v>
      </c>
      <c r="F11" s="13" t="s">
        <v>878</v>
      </c>
    </row>
    <row r="12" spans="1:6" ht="15.75">
      <c r="A12" s="15">
        <v>9</v>
      </c>
      <c r="B12" s="53" t="s">
        <v>674</v>
      </c>
      <c r="C12" s="20"/>
      <c r="D12" s="19"/>
      <c r="E12" s="8">
        <f t="shared" si="0"/>
        <v>0</v>
      </c>
      <c r="F12" s="13" t="s">
        <v>878</v>
      </c>
    </row>
    <row r="13" spans="1:6" ht="15.75">
      <c r="A13" s="15">
        <v>10</v>
      </c>
      <c r="B13" s="53" t="s">
        <v>675</v>
      </c>
      <c r="C13" s="20"/>
      <c r="D13" s="19"/>
      <c r="E13" s="8">
        <f t="shared" si="0"/>
        <v>0</v>
      </c>
      <c r="F13" s="13" t="s">
        <v>878</v>
      </c>
    </row>
    <row r="14" spans="1:6" ht="15.75">
      <c r="A14" s="15">
        <v>11</v>
      </c>
      <c r="B14" s="53" t="s">
        <v>676</v>
      </c>
      <c r="C14" s="28"/>
      <c r="D14" s="27"/>
      <c r="E14" s="8">
        <f t="shared" si="0"/>
        <v>0</v>
      </c>
      <c r="F14" s="13" t="s">
        <v>878</v>
      </c>
    </row>
    <row r="15" spans="1:6" ht="15.75">
      <c r="A15" s="15">
        <v>12</v>
      </c>
      <c r="B15" s="53" t="s">
        <v>677</v>
      </c>
      <c r="C15" s="20"/>
      <c r="D15" s="19"/>
      <c r="E15" s="8">
        <f t="shared" si="0"/>
        <v>0</v>
      </c>
      <c r="F15" s="13" t="s">
        <v>878</v>
      </c>
    </row>
    <row r="16" spans="1:6" ht="15.75">
      <c r="A16" s="15">
        <v>13</v>
      </c>
      <c r="B16" s="53" t="s">
        <v>678</v>
      </c>
      <c r="C16" s="20"/>
      <c r="D16" s="19"/>
      <c r="E16" s="8">
        <f t="shared" si="0"/>
        <v>0</v>
      </c>
      <c r="F16" s="13" t="s">
        <v>878</v>
      </c>
    </row>
    <row r="17" spans="1:6" ht="15.75">
      <c r="A17" s="15">
        <v>14</v>
      </c>
      <c r="B17" s="53" t="s">
        <v>679</v>
      </c>
      <c r="C17" s="20"/>
      <c r="D17" s="19"/>
      <c r="E17" s="8">
        <f t="shared" si="0"/>
        <v>0</v>
      </c>
      <c r="F17" s="13" t="s">
        <v>878</v>
      </c>
    </row>
    <row r="18" spans="1:6" ht="15.75">
      <c r="A18" s="15">
        <v>15</v>
      </c>
      <c r="B18" s="53" t="s">
        <v>680</v>
      </c>
      <c r="C18" s="28"/>
      <c r="D18" s="27"/>
      <c r="E18" s="8">
        <f t="shared" si="0"/>
        <v>0</v>
      </c>
      <c r="F18" s="13" t="s">
        <v>878</v>
      </c>
    </row>
    <row r="19" spans="1:6" ht="15.75">
      <c r="A19" s="15">
        <v>16</v>
      </c>
      <c r="B19" s="53" t="s">
        <v>681</v>
      </c>
      <c r="C19" s="20"/>
      <c r="D19" s="19"/>
      <c r="E19" s="8">
        <f t="shared" si="0"/>
        <v>0</v>
      </c>
      <c r="F19" s="13" t="s">
        <v>878</v>
      </c>
    </row>
    <row r="20" spans="1:6" ht="15.75">
      <c r="A20" s="15">
        <v>17</v>
      </c>
      <c r="B20" s="53" t="s">
        <v>682</v>
      </c>
      <c r="C20" s="26"/>
      <c r="D20" s="25"/>
      <c r="E20" s="8">
        <f t="shared" si="0"/>
        <v>0</v>
      </c>
      <c r="F20" s="13" t="s">
        <v>878</v>
      </c>
    </row>
    <row r="21" spans="1:6" ht="15.75">
      <c r="A21" s="15">
        <v>18</v>
      </c>
      <c r="B21" s="53" t="s">
        <v>683</v>
      </c>
      <c r="C21" s="20"/>
      <c r="D21" s="19"/>
      <c r="E21" s="8">
        <f t="shared" si="0"/>
        <v>0</v>
      </c>
      <c r="F21" s="13" t="s">
        <v>878</v>
      </c>
    </row>
    <row r="22" spans="1:6" ht="15.75">
      <c r="A22" s="15">
        <v>19</v>
      </c>
      <c r="B22" s="53" t="s">
        <v>684</v>
      </c>
      <c r="C22" s="20"/>
      <c r="D22" s="19"/>
      <c r="E22" s="8">
        <f t="shared" si="0"/>
        <v>0</v>
      </c>
      <c r="F22" s="13" t="s">
        <v>878</v>
      </c>
    </row>
    <row r="23" spans="1:6" ht="15.75">
      <c r="A23" s="15">
        <v>20</v>
      </c>
      <c r="B23" s="53" t="s">
        <v>685</v>
      </c>
      <c r="C23" s="20"/>
      <c r="D23" s="19"/>
      <c r="E23" s="8">
        <f t="shared" si="0"/>
        <v>0</v>
      </c>
      <c r="F23" s="13" t="s">
        <v>878</v>
      </c>
    </row>
    <row r="24" spans="1:6" ht="15.75">
      <c r="A24" s="15">
        <v>21</v>
      </c>
      <c r="B24" s="53" t="s">
        <v>686</v>
      </c>
      <c r="C24" s="20"/>
      <c r="D24" s="19"/>
      <c r="E24" s="8">
        <f t="shared" si="0"/>
        <v>0</v>
      </c>
      <c r="F24" s="13" t="s">
        <v>878</v>
      </c>
    </row>
    <row r="25" spans="1:7" ht="16.5" thickBot="1">
      <c r="A25" s="12">
        <v>22</v>
      </c>
      <c r="B25" s="54" t="s">
        <v>687</v>
      </c>
      <c r="C25" s="20"/>
      <c r="D25" s="19"/>
      <c r="E25" s="8">
        <f t="shared" si="0"/>
        <v>0</v>
      </c>
      <c r="F25" s="7" t="s">
        <v>878</v>
      </c>
      <c r="G25" s="24">
        <v>0</v>
      </c>
    </row>
    <row r="26" spans="3:5" ht="15.75" thickBot="1">
      <c r="C26" s="6">
        <f>SUM(C4:C25)</f>
        <v>0</v>
      </c>
      <c r="D26" s="6">
        <f>SUM(D4:D25)</f>
        <v>0</v>
      </c>
      <c r="E26" s="5">
        <f>SUM(E4:E25)</f>
        <v>0</v>
      </c>
    </row>
    <row r="27" spans="3:5" ht="15.75" thickBot="1">
      <c r="C27" s="4"/>
      <c r="D27" s="4"/>
      <c r="E27" s="3">
        <f>SUM(C26:D26)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6.7109375" style="0" bestFit="1" customWidth="1"/>
    <col min="6" max="6" width="3.421875" style="0" bestFit="1" customWidth="1"/>
  </cols>
  <sheetData>
    <row r="1" ht="15.75">
      <c r="A1" s="2" t="s">
        <v>688</v>
      </c>
    </row>
    <row r="2" s="42" customFormat="1" ht="11.25">
      <c r="A2" s="41" t="s">
        <v>689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690</v>
      </c>
      <c r="C4" s="36"/>
      <c r="D4" s="35"/>
      <c r="E4" s="35">
        <f aca="true" t="shared" si="0" ref="E4:E25">SUM(C4:D4)</f>
        <v>0</v>
      </c>
      <c r="F4" s="34" t="s">
        <v>879</v>
      </c>
    </row>
    <row r="5" spans="1:6" ht="15.75">
      <c r="A5" s="33">
        <v>2</v>
      </c>
      <c r="B5" s="53" t="s">
        <v>691</v>
      </c>
      <c r="C5" s="28"/>
      <c r="D5" s="27"/>
      <c r="E5" s="25">
        <f t="shared" si="0"/>
        <v>0</v>
      </c>
      <c r="F5" s="13" t="s">
        <v>879</v>
      </c>
    </row>
    <row r="6" spans="1:6" ht="15.75">
      <c r="A6" s="15">
        <v>3</v>
      </c>
      <c r="B6" s="53" t="s">
        <v>692</v>
      </c>
      <c r="C6" s="20"/>
      <c r="D6" s="19"/>
      <c r="E6" s="8">
        <f t="shared" si="0"/>
        <v>0</v>
      </c>
      <c r="F6" s="13" t="s">
        <v>879</v>
      </c>
    </row>
    <row r="7" spans="1:6" ht="15.75">
      <c r="A7" s="15">
        <v>4</v>
      </c>
      <c r="B7" s="53" t="s">
        <v>693</v>
      </c>
      <c r="C7" s="20"/>
      <c r="D7" s="19"/>
      <c r="E7" s="8">
        <f t="shared" si="0"/>
        <v>0</v>
      </c>
      <c r="F7" s="13" t="s">
        <v>879</v>
      </c>
    </row>
    <row r="8" spans="1:6" ht="15.75">
      <c r="A8" s="15">
        <v>5</v>
      </c>
      <c r="B8" s="53" t="s">
        <v>694</v>
      </c>
      <c r="C8" s="30"/>
      <c r="D8" s="29"/>
      <c r="E8" s="8">
        <f t="shared" si="0"/>
        <v>0</v>
      </c>
      <c r="F8" s="13" t="s">
        <v>879</v>
      </c>
    </row>
    <row r="9" spans="1:6" ht="15.75">
      <c r="A9" s="15">
        <v>6</v>
      </c>
      <c r="B9" s="53" t="s">
        <v>695</v>
      </c>
      <c r="C9" s="20"/>
      <c r="D9" s="19"/>
      <c r="E9" s="8">
        <f t="shared" si="0"/>
        <v>0</v>
      </c>
      <c r="F9" s="13" t="s">
        <v>879</v>
      </c>
    </row>
    <row r="10" spans="1:6" ht="15.75">
      <c r="A10" s="15">
        <v>7</v>
      </c>
      <c r="B10" s="53" t="s">
        <v>696</v>
      </c>
      <c r="C10" s="20"/>
      <c r="D10" s="19"/>
      <c r="E10" s="8">
        <f t="shared" si="0"/>
        <v>0</v>
      </c>
      <c r="F10" s="13" t="s">
        <v>879</v>
      </c>
    </row>
    <row r="11" spans="1:6" ht="15.75">
      <c r="A11" s="15">
        <v>8</v>
      </c>
      <c r="B11" s="53" t="s">
        <v>697</v>
      </c>
      <c r="C11" s="20"/>
      <c r="D11" s="19"/>
      <c r="E11" s="8">
        <f t="shared" si="0"/>
        <v>0</v>
      </c>
      <c r="F11" s="13" t="s">
        <v>879</v>
      </c>
    </row>
    <row r="12" spans="1:6" ht="15.75">
      <c r="A12" s="15">
        <v>9</v>
      </c>
      <c r="B12" s="53" t="s">
        <v>698</v>
      </c>
      <c r="C12" s="20"/>
      <c r="D12" s="19"/>
      <c r="E12" s="8">
        <f t="shared" si="0"/>
        <v>0</v>
      </c>
      <c r="F12" s="13" t="s">
        <v>879</v>
      </c>
    </row>
    <row r="13" spans="1:6" ht="15.75">
      <c r="A13" s="15">
        <v>10</v>
      </c>
      <c r="B13" s="53" t="s">
        <v>699</v>
      </c>
      <c r="C13" s="20"/>
      <c r="D13" s="19"/>
      <c r="E13" s="8">
        <f t="shared" si="0"/>
        <v>0</v>
      </c>
      <c r="F13" s="13" t="s">
        <v>879</v>
      </c>
    </row>
    <row r="14" spans="1:6" ht="15.75">
      <c r="A14" s="15">
        <v>11</v>
      </c>
      <c r="B14" s="53" t="s">
        <v>700</v>
      </c>
      <c r="C14" s="28"/>
      <c r="D14" s="27"/>
      <c r="E14" s="8">
        <f t="shared" si="0"/>
        <v>0</v>
      </c>
      <c r="F14" s="13" t="s">
        <v>879</v>
      </c>
    </row>
    <row r="15" spans="1:6" ht="15.75">
      <c r="A15" s="15">
        <v>12</v>
      </c>
      <c r="B15" s="53" t="s">
        <v>701</v>
      </c>
      <c r="C15" s="20"/>
      <c r="D15" s="19"/>
      <c r="E15" s="8">
        <f t="shared" si="0"/>
        <v>0</v>
      </c>
      <c r="F15" s="13" t="s">
        <v>879</v>
      </c>
    </row>
    <row r="16" spans="1:6" ht="15.75">
      <c r="A16" s="15">
        <v>13</v>
      </c>
      <c r="B16" s="53" t="s">
        <v>702</v>
      </c>
      <c r="C16" s="20"/>
      <c r="D16" s="19"/>
      <c r="E16" s="8">
        <f t="shared" si="0"/>
        <v>0</v>
      </c>
      <c r="F16" s="13" t="s">
        <v>879</v>
      </c>
    </row>
    <row r="17" spans="1:6" ht="15.75">
      <c r="A17" s="15">
        <v>14</v>
      </c>
      <c r="B17" s="53" t="s">
        <v>703</v>
      </c>
      <c r="C17" s="20"/>
      <c r="D17" s="19"/>
      <c r="E17" s="8">
        <f t="shared" si="0"/>
        <v>0</v>
      </c>
      <c r="F17" s="13" t="s">
        <v>879</v>
      </c>
    </row>
    <row r="18" spans="1:6" ht="15.75">
      <c r="A18" s="15">
        <v>15</v>
      </c>
      <c r="B18" s="53" t="s">
        <v>704</v>
      </c>
      <c r="C18" s="28"/>
      <c r="D18" s="27"/>
      <c r="E18" s="8">
        <f t="shared" si="0"/>
        <v>0</v>
      </c>
      <c r="F18" s="13" t="s">
        <v>879</v>
      </c>
    </row>
    <row r="19" spans="1:6" ht="15.75">
      <c r="A19" s="15">
        <v>16</v>
      </c>
      <c r="B19" s="53" t="s">
        <v>705</v>
      </c>
      <c r="C19" s="20"/>
      <c r="D19" s="19"/>
      <c r="E19" s="8">
        <f t="shared" si="0"/>
        <v>0</v>
      </c>
      <c r="F19" s="13" t="s">
        <v>879</v>
      </c>
    </row>
    <row r="20" spans="1:6" ht="15.75">
      <c r="A20" s="15">
        <v>17</v>
      </c>
      <c r="B20" s="53" t="s">
        <v>706</v>
      </c>
      <c r="C20" s="26"/>
      <c r="D20" s="25"/>
      <c r="E20" s="8">
        <f t="shared" si="0"/>
        <v>0</v>
      </c>
      <c r="F20" s="13" t="s">
        <v>879</v>
      </c>
    </row>
    <row r="21" spans="1:6" ht="15.75">
      <c r="A21" s="15">
        <v>18</v>
      </c>
      <c r="B21" s="53" t="s">
        <v>707</v>
      </c>
      <c r="C21" s="20"/>
      <c r="D21" s="19"/>
      <c r="E21" s="8">
        <f t="shared" si="0"/>
        <v>0</v>
      </c>
      <c r="F21" s="13" t="s">
        <v>879</v>
      </c>
    </row>
    <row r="22" spans="1:6" ht="15.75">
      <c r="A22" s="15">
        <v>19</v>
      </c>
      <c r="B22" s="53" t="s">
        <v>708</v>
      </c>
      <c r="C22" s="20"/>
      <c r="D22" s="19"/>
      <c r="E22" s="8">
        <f t="shared" si="0"/>
        <v>0</v>
      </c>
      <c r="F22" s="13" t="s">
        <v>879</v>
      </c>
    </row>
    <row r="23" spans="1:6" ht="15.75">
      <c r="A23" s="15">
        <v>20</v>
      </c>
      <c r="B23" s="53" t="s">
        <v>709</v>
      </c>
      <c r="C23" s="20"/>
      <c r="D23" s="19"/>
      <c r="E23" s="8">
        <f t="shared" si="0"/>
        <v>0</v>
      </c>
      <c r="F23" s="13" t="s">
        <v>879</v>
      </c>
    </row>
    <row r="24" spans="1:6" ht="15.75">
      <c r="A24" s="15">
        <v>21</v>
      </c>
      <c r="B24" s="53" t="s">
        <v>710</v>
      </c>
      <c r="C24" s="20"/>
      <c r="D24" s="19"/>
      <c r="E24" s="8">
        <f t="shared" si="0"/>
        <v>0</v>
      </c>
      <c r="F24" s="13" t="s">
        <v>879</v>
      </c>
    </row>
    <row r="25" spans="1:7" ht="16.5" thickBot="1">
      <c r="A25" s="12">
        <v>22</v>
      </c>
      <c r="B25" s="54" t="s">
        <v>711</v>
      </c>
      <c r="C25" s="20"/>
      <c r="D25" s="19"/>
      <c r="E25" s="8">
        <f t="shared" si="0"/>
        <v>0</v>
      </c>
      <c r="F25" s="7" t="s">
        <v>879</v>
      </c>
      <c r="G25" s="24">
        <v>0</v>
      </c>
    </row>
    <row r="26" spans="3:5" ht="15.75" thickBot="1">
      <c r="C26" s="6">
        <f>SUM(C4:C25)</f>
        <v>0</v>
      </c>
      <c r="D26" s="6">
        <f>SUM(D4:D25)</f>
        <v>0</v>
      </c>
      <c r="E26" s="5">
        <f>SUM(E4:E25)</f>
        <v>0</v>
      </c>
    </row>
    <row r="27" spans="3:5" ht="15.75" thickBot="1">
      <c r="C27" s="4"/>
      <c r="D27" s="4"/>
      <c r="E27" s="3">
        <f>SUM(C26:D26)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2.28125" style="0" bestFit="1" customWidth="1"/>
    <col min="6" max="6" width="3.57421875" style="0" bestFit="1" customWidth="1"/>
  </cols>
  <sheetData>
    <row r="1" ht="15.75">
      <c r="A1" s="2" t="s">
        <v>712</v>
      </c>
    </row>
    <row r="2" s="42" customFormat="1" ht="11.25">
      <c r="A2" s="41" t="s">
        <v>665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728</v>
      </c>
      <c r="C4" s="150"/>
      <c r="D4" s="152">
        <v>46</v>
      </c>
      <c r="E4" s="35">
        <f aca="true" t="shared" si="0" ref="E4:E25">SUM(C4:D4)</f>
        <v>46</v>
      </c>
      <c r="F4" s="34" t="s">
        <v>880</v>
      </c>
    </row>
    <row r="5" spans="1:6" ht="15.75">
      <c r="A5" s="33">
        <v>2</v>
      </c>
      <c r="B5" s="53" t="s">
        <v>713</v>
      </c>
      <c r="C5" s="26"/>
      <c r="D5" s="29">
        <v>45</v>
      </c>
      <c r="E5" s="25">
        <f t="shared" si="0"/>
        <v>45</v>
      </c>
      <c r="F5" s="13" t="s">
        <v>880</v>
      </c>
    </row>
    <row r="6" spans="1:6" ht="15.75">
      <c r="A6" s="15">
        <v>3</v>
      </c>
      <c r="B6" s="53" t="s">
        <v>721</v>
      </c>
      <c r="C6" s="20"/>
      <c r="D6" s="188">
        <v>24</v>
      </c>
      <c r="E6" s="8">
        <f t="shared" si="0"/>
        <v>24</v>
      </c>
      <c r="F6" s="13" t="s">
        <v>880</v>
      </c>
    </row>
    <row r="7" spans="1:6" ht="15.75">
      <c r="A7" s="15">
        <v>4</v>
      </c>
      <c r="B7" s="53" t="s">
        <v>729</v>
      </c>
      <c r="C7" s="149"/>
      <c r="D7" s="153">
        <v>3</v>
      </c>
      <c r="E7" s="8">
        <f t="shared" si="0"/>
        <v>3</v>
      </c>
      <c r="F7" s="13" t="s">
        <v>880</v>
      </c>
    </row>
    <row r="8" spans="1:6" ht="15.75">
      <c r="A8" s="15">
        <v>5</v>
      </c>
      <c r="B8" s="53" t="s">
        <v>714</v>
      </c>
      <c r="C8" s="28"/>
      <c r="D8" s="27"/>
      <c r="E8" s="8">
        <f t="shared" si="0"/>
        <v>0</v>
      </c>
      <c r="F8" s="13" t="s">
        <v>880</v>
      </c>
    </row>
    <row r="9" spans="1:6" ht="15.75">
      <c r="A9" s="15">
        <v>6</v>
      </c>
      <c r="B9" s="53" t="s">
        <v>715</v>
      </c>
      <c r="C9" s="20"/>
      <c r="D9" s="19"/>
      <c r="E9" s="8">
        <f t="shared" si="0"/>
        <v>0</v>
      </c>
      <c r="F9" s="13" t="s">
        <v>880</v>
      </c>
    </row>
    <row r="10" spans="1:6" ht="15.75">
      <c r="A10" s="15">
        <v>7</v>
      </c>
      <c r="B10" s="53" t="s">
        <v>716</v>
      </c>
      <c r="C10" s="20"/>
      <c r="D10" s="19"/>
      <c r="E10" s="8">
        <f t="shared" si="0"/>
        <v>0</v>
      </c>
      <c r="F10" s="13" t="s">
        <v>880</v>
      </c>
    </row>
    <row r="11" spans="1:6" ht="15.75">
      <c r="A11" s="15">
        <v>8</v>
      </c>
      <c r="B11" s="53" t="s">
        <v>717</v>
      </c>
      <c r="C11" s="151"/>
      <c r="D11" s="153"/>
      <c r="E11" s="8">
        <f t="shared" si="0"/>
        <v>0</v>
      </c>
      <c r="F11" s="13" t="s">
        <v>880</v>
      </c>
    </row>
    <row r="12" spans="1:6" ht="15.75">
      <c r="A12" s="15">
        <v>9</v>
      </c>
      <c r="B12" s="53" t="s">
        <v>718</v>
      </c>
      <c r="C12" s="20"/>
      <c r="D12" s="19"/>
      <c r="E12" s="8">
        <f t="shared" si="0"/>
        <v>0</v>
      </c>
      <c r="F12" s="13" t="s">
        <v>880</v>
      </c>
    </row>
    <row r="13" spans="1:6" ht="15.75">
      <c r="A13" s="15">
        <v>10</v>
      </c>
      <c r="B13" s="53" t="s">
        <v>719</v>
      </c>
      <c r="C13" s="20"/>
      <c r="D13" s="19"/>
      <c r="E13" s="8">
        <f t="shared" si="0"/>
        <v>0</v>
      </c>
      <c r="F13" s="13" t="s">
        <v>880</v>
      </c>
    </row>
    <row r="14" spans="1:6" ht="15.75">
      <c r="A14" s="15">
        <v>11</v>
      </c>
      <c r="B14" s="53" t="s">
        <v>720</v>
      </c>
      <c r="C14" s="28"/>
      <c r="D14" s="27"/>
      <c r="E14" s="8">
        <f t="shared" si="0"/>
        <v>0</v>
      </c>
      <c r="F14" s="13" t="s">
        <v>880</v>
      </c>
    </row>
    <row r="15" spans="1:6" ht="15.75">
      <c r="A15" s="15">
        <v>12</v>
      </c>
      <c r="B15" s="53" t="s">
        <v>722</v>
      </c>
      <c r="C15" s="20"/>
      <c r="D15" s="19"/>
      <c r="E15" s="8">
        <f t="shared" si="0"/>
        <v>0</v>
      </c>
      <c r="F15" s="13" t="s">
        <v>880</v>
      </c>
    </row>
    <row r="16" spans="1:6" ht="15.75">
      <c r="A16" s="15">
        <v>13</v>
      </c>
      <c r="B16" s="53" t="s">
        <v>723</v>
      </c>
      <c r="C16" s="20"/>
      <c r="D16" s="19"/>
      <c r="E16" s="8">
        <f t="shared" si="0"/>
        <v>0</v>
      </c>
      <c r="F16" s="13" t="s">
        <v>880</v>
      </c>
    </row>
    <row r="17" spans="1:6" ht="15.75">
      <c r="A17" s="15">
        <v>14</v>
      </c>
      <c r="B17" s="53" t="s">
        <v>724</v>
      </c>
      <c r="C17" s="20"/>
      <c r="D17" s="19"/>
      <c r="E17" s="8">
        <f t="shared" si="0"/>
        <v>0</v>
      </c>
      <c r="F17" s="13" t="s">
        <v>880</v>
      </c>
    </row>
    <row r="18" spans="1:6" ht="15.75">
      <c r="A18" s="15">
        <v>15</v>
      </c>
      <c r="B18" s="53" t="s">
        <v>725</v>
      </c>
      <c r="C18" s="28"/>
      <c r="D18" s="27"/>
      <c r="E18" s="8">
        <f t="shared" si="0"/>
        <v>0</v>
      </c>
      <c r="F18" s="13" t="s">
        <v>880</v>
      </c>
    </row>
    <row r="19" spans="1:6" ht="15.75">
      <c r="A19" s="15">
        <v>16</v>
      </c>
      <c r="B19" s="53" t="s">
        <v>726</v>
      </c>
      <c r="C19" s="20"/>
      <c r="D19" s="19"/>
      <c r="E19" s="8">
        <f t="shared" si="0"/>
        <v>0</v>
      </c>
      <c r="F19" s="13" t="s">
        <v>880</v>
      </c>
    </row>
    <row r="20" spans="1:6" ht="15.75">
      <c r="A20" s="15">
        <v>17</v>
      </c>
      <c r="B20" s="53" t="s">
        <v>727</v>
      </c>
      <c r="C20" s="28"/>
      <c r="D20" s="27"/>
      <c r="E20" s="8">
        <f t="shared" si="0"/>
        <v>0</v>
      </c>
      <c r="F20" s="13" t="s">
        <v>880</v>
      </c>
    </row>
    <row r="21" spans="1:6" ht="15.75">
      <c r="A21" s="15">
        <v>18</v>
      </c>
      <c r="B21" s="53" t="s">
        <v>730</v>
      </c>
      <c r="C21" s="20"/>
      <c r="D21" s="19"/>
      <c r="E21" s="8">
        <f t="shared" si="0"/>
        <v>0</v>
      </c>
      <c r="F21" s="13" t="s">
        <v>880</v>
      </c>
    </row>
    <row r="22" spans="1:6" ht="15.75">
      <c r="A22" s="15">
        <v>19</v>
      </c>
      <c r="B22" s="53" t="s">
        <v>731</v>
      </c>
      <c r="C22" s="20"/>
      <c r="D22" s="19"/>
      <c r="E22" s="8">
        <f t="shared" si="0"/>
        <v>0</v>
      </c>
      <c r="F22" s="13" t="s">
        <v>880</v>
      </c>
    </row>
    <row r="23" spans="1:6" ht="15.75">
      <c r="A23" s="15">
        <v>20</v>
      </c>
      <c r="B23" s="53" t="s">
        <v>732</v>
      </c>
      <c r="C23" s="20"/>
      <c r="D23" s="19"/>
      <c r="E23" s="8">
        <f t="shared" si="0"/>
        <v>0</v>
      </c>
      <c r="F23" s="13" t="s">
        <v>880</v>
      </c>
    </row>
    <row r="24" spans="1:6" ht="15.75">
      <c r="A24" s="15">
        <v>21</v>
      </c>
      <c r="B24" s="53" t="s">
        <v>733</v>
      </c>
      <c r="C24" s="20"/>
      <c r="D24" s="19"/>
      <c r="E24" s="8">
        <f t="shared" si="0"/>
        <v>0</v>
      </c>
      <c r="F24" s="13" t="s">
        <v>880</v>
      </c>
    </row>
    <row r="25" spans="1:7" ht="16.5" thickBot="1">
      <c r="A25" s="12">
        <v>22</v>
      </c>
      <c r="B25" s="54" t="s">
        <v>734</v>
      </c>
      <c r="C25" s="20"/>
      <c r="D25" s="19"/>
      <c r="E25" s="8">
        <f t="shared" si="0"/>
        <v>0</v>
      </c>
      <c r="F25" s="7" t="s">
        <v>880</v>
      </c>
      <c r="G25" s="24">
        <f>4/22</f>
        <v>0.18181818181818182</v>
      </c>
    </row>
    <row r="26" spans="3:5" ht="15.75" thickBot="1">
      <c r="C26" s="6">
        <f>SUM(C4:C25)</f>
        <v>0</v>
      </c>
      <c r="D26" s="6">
        <f>SUM(D4:D25)</f>
        <v>118</v>
      </c>
      <c r="E26" s="5">
        <f>SUM(E4:E25)</f>
        <v>118</v>
      </c>
    </row>
    <row r="27" spans="3:5" ht="15.75" thickBot="1">
      <c r="C27" s="4"/>
      <c r="D27" s="4"/>
      <c r="E27" s="3">
        <f>SUM(C26:D26)</f>
        <v>118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</sheetPr>
  <dimension ref="A1:G3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20.7109375" style="0" bestFit="1" customWidth="1"/>
    <col min="6" max="6" width="3.57421875" style="0" bestFit="1" customWidth="1"/>
  </cols>
  <sheetData>
    <row r="1" ht="15.75">
      <c r="A1" s="2" t="s">
        <v>735</v>
      </c>
    </row>
    <row r="2" s="42" customFormat="1" ht="11.25">
      <c r="A2" s="41" t="s">
        <v>736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737</v>
      </c>
      <c r="C4" s="36"/>
      <c r="D4" s="35"/>
      <c r="E4" s="35">
        <f aca="true" t="shared" si="0" ref="E4:E28">SUM(C4:D4)</f>
        <v>0</v>
      </c>
      <c r="F4" s="34" t="s">
        <v>881</v>
      </c>
    </row>
    <row r="5" spans="1:6" ht="15.75">
      <c r="A5" s="33">
        <v>2</v>
      </c>
      <c r="B5" s="53" t="s">
        <v>738</v>
      </c>
      <c r="C5" s="28"/>
      <c r="D5" s="27"/>
      <c r="E5" s="25">
        <f t="shared" si="0"/>
        <v>0</v>
      </c>
      <c r="F5" s="13" t="s">
        <v>881</v>
      </c>
    </row>
    <row r="6" spans="1:6" ht="15.75">
      <c r="A6" s="15">
        <v>3</v>
      </c>
      <c r="B6" s="53" t="s">
        <v>739</v>
      </c>
      <c r="C6" s="20"/>
      <c r="D6" s="19"/>
      <c r="E6" s="8">
        <f t="shared" si="0"/>
        <v>0</v>
      </c>
      <c r="F6" s="13" t="s">
        <v>881</v>
      </c>
    </row>
    <row r="7" spans="1:6" ht="15.75">
      <c r="A7" s="15">
        <v>4</v>
      </c>
      <c r="B7" s="53" t="s">
        <v>740</v>
      </c>
      <c r="C7" s="20"/>
      <c r="D7" s="19"/>
      <c r="E7" s="8">
        <f t="shared" si="0"/>
        <v>0</v>
      </c>
      <c r="F7" s="13" t="s">
        <v>881</v>
      </c>
    </row>
    <row r="8" spans="1:6" ht="15.75">
      <c r="A8" s="15">
        <v>5</v>
      </c>
      <c r="B8" s="53" t="s">
        <v>741</v>
      </c>
      <c r="C8" s="30"/>
      <c r="D8" s="29"/>
      <c r="E8" s="8">
        <f t="shared" si="0"/>
        <v>0</v>
      </c>
      <c r="F8" s="13" t="s">
        <v>881</v>
      </c>
    </row>
    <row r="9" spans="1:6" ht="15.75">
      <c r="A9" s="15">
        <v>6</v>
      </c>
      <c r="B9" s="53" t="s">
        <v>742</v>
      </c>
      <c r="C9" s="20"/>
      <c r="D9" s="19"/>
      <c r="E9" s="8">
        <f t="shared" si="0"/>
        <v>0</v>
      </c>
      <c r="F9" s="13" t="s">
        <v>881</v>
      </c>
    </row>
    <row r="10" spans="1:6" ht="15.75">
      <c r="A10" s="15">
        <v>7</v>
      </c>
      <c r="B10" s="53" t="s">
        <v>743</v>
      </c>
      <c r="C10" s="20"/>
      <c r="D10" s="19"/>
      <c r="E10" s="8">
        <f t="shared" si="0"/>
        <v>0</v>
      </c>
      <c r="F10" s="13" t="s">
        <v>881</v>
      </c>
    </row>
    <row r="11" spans="1:6" ht="15.75">
      <c r="A11" s="15">
        <v>8</v>
      </c>
      <c r="B11" s="53" t="s">
        <v>744</v>
      </c>
      <c r="C11" s="20"/>
      <c r="D11" s="19"/>
      <c r="E11" s="8">
        <f t="shared" si="0"/>
        <v>0</v>
      </c>
      <c r="F11" s="13" t="s">
        <v>881</v>
      </c>
    </row>
    <row r="12" spans="1:6" ht="15.75">
      <c r="A12" s="15">
        <v>9</v>
      </c>
      <c r="B12" s="53" t="s">
        <v>745</v>
      </c>
      <c r="C12" s="20"/>
      <c r="D12" s="19"/>
      <c r="E12" s="8">
        <f t="shared" si="0"/>
        <v>0</v>
      </c>
      <c r="F12" s="13" t="s">
        <v>881</v>
      </c>
    </row>
    <row r="13" spans="1:6" ht="15.75">
      <c r="A13" s="15">
        <v>10</v>
      </c>
      <c r="B13" s="53" t="s">
        <v>746</v>
      </c>
      <c r="C13" s="20"/>
      <c r="D13" s="19"/>
      <c r="E13" s="8">
        <f t="shared" si="0"/>
        <v>0</v>
      </c>
      <c r="F13" s="13" t="s">
        <v>881</v>
      </c>
    </row>
    <row r="14" spans="1:6" ht="15.75">
      <c r="A14" s="15">
        <v>11</v>
      </c>
      <c r="B14" s="53" t="s">
        <v>747</v>
      </c>
      <c r="C14" s="28"/>
      <c r="D14" s="27"/>
      <c r="E14" s="8">
        <f t="shared" si="0"/>
        <v>0</v>
      </c>
      <c r="F14" s="13" t="s">
        <v>881</v>
      </c>
    </row>
    <row r="15" spans="1:6" ht="15.75">
      <c r="A15" s="15">
        <v>12</v>
      </c>
      <c r="B15" s="53" t="s">
        <v>748</v>
      </c>
      <c r="C15" s="20"/>
      <c r="D15" s="19"/>
      <c r="E15" s="8">
        <f t="shared" si="0"/>
        <v>0</v>
      </c>
      <c r="F15" s="13" t="s">
        <v>881</v>
      </c>
    </row>
    <row r="16" spans="1:6" ht="15.75">
      <c r="A16" s="15">
        <v>13</v>
      </c>
      <c r="B16" s="53" t="s">
        <v>749</v>
      </c>
      <c r="C16" s="20"/>
      <c r="D16" s="19"/>
      <c r="E16" s="8">
        <f t="shared" si="0"/>
        <v>0</v>
      </c>
      <c r="F16" s="13" t="s">
        <v>881</v>
      </c>
    </row>
    <row r="17" spans="1:6" ht="15.75">
      <c r="A17" s="15">
        <v>14</v>
      </c>
      <c r="B17" s="53" t="s">
        <v>750</v>
      </c>
      <c r="C17" s="20"/>
      <c r="D17" s="19"/>
      <c r="E17" s="8">
        <f t="shared" si="0"/>
        <v>0</v>
      </c>
      <c r="F17" s="13" t="s">
        <v>881</v>
      </c>
    </row>
    <row r="18" spans="1:6" ht="15.75">
      <c r="A18" s="15">
        <v>15</v>
      </c>
      <c r="B18" s="53" t="s">
        <v>751</v>
      </c>
      <c r="C18" s="28"/>
      <c r="D18" s="27"/>
      <c r="E18" s="8">
        <f t="shared" si="0"/>
        <v>0</v>
      </c>
      <c r="F18" s="13" t="s">
        <v>881</v>
      </c>
    </row>
    <row r="19" spans="1:6" ht="15.75">
      <c r="A19" s="15">
        <v>16</v>
      </c>
      <c r="B19" s="53" t="s">
        <v>752</v>
      </c>
      <c r="C19" s="20"/>
      <c r="D19" s="19"/>
      <c r="E19" s="8">
        <f t="shared" si="0"/>
        <v>0</v>
      </c>
      <c r="F19" s="13" t="s">
        <v>881</v>
      </c>
    </row>
    <row r="20" spans="1:6" ht="15.75">
      <c r="A20" s="15">
        <v>17</v>
      </c>
      <c r="B20" s="53" t="s">
        <v>753</v>
      </c>
      <c r="C20" s="26"/>
      <c r="D20" s="25"/>
      <c r="E20" s="8">
        <f t="shared" si="0"/>
        <v>0</v>
      </c>
      <c r="F20" s="13" t="s">
        <v>881</v>
      </c>
    </row>
    <row r="21" spans="1:6" ht="15.75">
      <c r="A21" s="15">
        <v>18</v>
      </c>
      <c r="B21" s="53" t="s">
        <v>754</v>
      </c>
      <c r="C21" s="20"/>
      <c r="D21" s="19"/>
      <c r="E21" s="8">
        <f t="shared" si="0"/>
        <v>0</v>
      </c>
      <c r="F21" s="13" t="s">
        <v>881</v>
      </c>
    </row>
    <row r="22" spans="1:6" ht="15.75">
      <c r="A22" s="15">
        <v>19</v>
      </c>
      <c r="B22" s="53" t="s">
        <v>755</v>
      </c>
      <c r="C22" s="20"/>
      <c r="D22" s="19"/>
      <c r="E22" s="8">
        <f t="shared" si="0"/>
        <v>0</v>
      </c>
      <c r="F22" s="13" t="s">
        <v>881</v>
      </c>
    </row>
    <row r="23" spans="1:6" ht="15.75">
      <c r="A23" s="15">
        <v>20</v>
      </c>
      <c r="B23" s="53" t="s">
        <v>756</v>
      </c>
      <c r="C23" s="20"/>
      <c r="D23" s="19"/>
      <c r="E23" s="8">
        <f t="shared" si="0"/>
        <v>0</v>
      </c>
      <c r="F23" s="13" t="s">
        <v>881</v>
      </c>
    </row>
    <row r="24" spans="1:6" ht="15.75">
      <c r="A24" s="15">
        <v>21</v>
      </c>
      <c r="B24" s="53" t="s">
        <v>757</v>
      </c>
      <c r="C24" s="20"/>
      <c r="D24" s="19"/>
      <c r="E24" s="8">
        <f t="shared" si="0"/>
        <v>0</v>
      </c>
      <c r="F24" s="13" t="s">
        <v>881</v>
      </c>
    </row>
    <row r="25" spans="1:6" ht="15.75">
      <c r="A25" s="15">
        <v>22</v>
      </c>
      <c r="B25" s="53" t="s">
        <v>758</v>
      </c>
      <c r="C25" s="20"/>
      <c r="D25" s="19"/>
      <c r="E25" s="8">
        <f t="shared" si="0"/>
        <v>0</v>
      </c>
      <c r="F25" s="13" t="s">
        <v>881</v>
      </c>
    </row>
    <row r="26" spans="1:6" ht="15.75">
      <c r="A26" s="15">
        <v>23</v>
      </c>
      <c r="B26" s="53" t="s">
        <v>759</v>
      </c>
      <c r="C26" s="20"/>
      <c r="D26" s="19"/>
      <c r="E26" s="8">
        <f t="shared" si="0"/>
        <v>0</v>
      </c>
      <c r="F26" s="13" t="s">
        <v>881</v>
      </c>
    </row>
    <row r="27" spans="1:6" ht="15.75">
      <c r="A27" s="15">
        <v>24</v>
      </c>
      <c r="B27" s="53" t="s">
        <v>760</v>
      </c>
      <c r="C27" s="23"/>
      <c r="D27" s="22"/>
      <c r="E27" s="8">
        <f t="shared" si="0"/>
        <v>0</v>
      </c>
      <c r="F27" s="13" t="s">
        <v>881</v>
      </c>
    </row>
    <row r="28" spans="1:7" ht="16.5" thickBot="1">
      <c r="A28" s="12">
        <v>25</v>
      </c>
      <c r="B28" s="54" t="s">
        <v>761</v>
      </c>
      <c r="C28" s="21"/>
      <c r="D28" s="16"/>
      <c r="E28" s="8">
        <f t="shared" si="0"/>
        <v>0</v>
      </c>
      <c r="F28" s="7" t="s">
        <v>881</v>
      </c>
      <c r="G28" s="24">
        <v>0</v>
      </c>
    </row>
    <row r="29" spans="3:5" ht="15.75" thickBot="1">
      <c r="C29" s="6">
        <f>SUM(C4:C28)</f>
        <v>0</v>
      </c>
      <c r="D29" s="6">
        <f>SUM(D4:D28)</f>
        <v>0</v>
      </c>
      <c r="E29" s="5">
        <f>SUM(E4:E28)</f>
        <v>0</v>
      </c>
    </row>
    <row r="30" spans="3:5" ht="15.75" thickBot="1">
      <c r="C30" s="4"/>
      <c r="D30" s="4"/>
      <c r="E30" s="3">
        <f>SUM(C29:D29)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22.57421875" style="0" bestFit="1" customWidth="1"/>
    <col min="6" max="6" width="3.421875" style="0" bestFit="1" customWidth="1"/>
  </cols>
  <sheetData>
    <row r="1" ht="15.75">
      <c r="A1" s="2" t="s">
        <v>762</v>
      </c>
    </row>
    <row r="2" s="42" customFormat="1" ht="11.25">
      <c r="A2" s="41" t="s">
        <v>763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767</v>
      </c>
      <c r="C4" s="150"/>
      <c r="D4" s="152">
        <v>7</v>
      </c>
      <c r="E4" s="35">
        <f>SUM(C4:D4)</f>
        <v>7</v>
      </c>
      <c r="F4" s="34" t="s">
        <v>882</v>
      </c>
    </row>
    <row r="5" spans="1:6" ht="15.75">
      <c r="A5" s="33">
        <v>2</v>
      </c>
      <c r="B5" s="53" t="s">
        <v>764</v>
      </c>
      <c r="C5" s="26"/>
      <c r="D5" s="25"/>
      <c r="E5" s="25">
        <f>SUM(C5:D5)</f>
        <v>0</v>
      </c>
      <c r="F5" s="13" t="s">
        <v>882</v>
      </c>
    </row>
    <row r="6" spans="1:6" ht="15.75">
      <c r="A6" s="15">
        <v>3</v>
      </c>
      <c r="B6" s="53" t="s">
        <v>765</v>
      </c>
      <c r="C6" s="20"/>
      <c r="D6" s="19"/>
      <c r="E6" s="8">
        <f>SUM(C6:D6)</f>
        <v>0</v>
      </c>
      <c r="F6" s="13" t="s">
        <v>882</v>
      </c>
    </row>
    <row r="7" spans="1:6" ht="15.75">
      <c r="A7" s="15">
        <v>4</v>
      </c>
      <c r="B7" s="53" t="s">
        <v>766</v>
      </c>
      <c r="C7" s="20"/>
      <c r="D7" s="19"/>
      <c r="E7" s="8">
        <f>SUM(C7:D7)</f>
        <v>0</v>
      </c>
      <c r="F7" s="13" t="s">
        <v>882</v>
      </c>
    </row>
    <row r="8" spans="1:6" ht="15.75">
      <c r="A8" s="15">
        <v>5</v>
      </c>
      <c r="B8" s="53" t="s">
        <v>768</v>
      </c>
      <c r="C8" s="30"/>
      <c r="D8" s="29"/>
      <c r="E8" s="8">
        <f>SUM(C8:D8)</f>
        <v>0</v>
      </c>
      <c r="F8" s="13" t="s">
        <v>882</v>
      </c>
    </row>
    <row r="9" spans="1:6" ht="15.75">
      <c r="A9" s="15">
        <v>6</v>
      </c>
      <c r="B9" s="53" t="s">
        <v>769</v>
      </c>
      <c r="C9" s="20"/>
      <c r="D9" s="19"/>
      <c r="E9" s="8">
        <f>SUM(C9:D9)</f>
        <v>0</v>
      </c>
      <c r="F9" s="13" t="s">
        <v>882</v>
      </c>
    </row>
    <row r="10" spans="1:6" ht="15.75">
      <c r="A10" s="15">
        <v>7</v>
      </c>
      <c r="B10" s="53" t="s">
        <v>770</v>
      </c>
      <c r="C10" s="20"/>
      <c r="D10" s="19"/>
      <c r="E10" s="8">
        <f>SUM(C10:D10)</f>
        <v>0</v>
      </c>
      <c r="F10" s="13" t="s">
        <v>882</v>
      </c>
    </row>
    <row r="11" spans="1:6" ht="15.75">
      <c r="A11" s="15">
        <v>8</v>
      </c>
      <c r="B11" s="53" t="s">
        <v>771</v>
      </c>
      <c r="C11" s="20"/>
      <c r="D11" s="19"/>
      <c r="E11" s="8">
        <f>SUM(C11:D11)</f>
        <v>0</v>
      </c>
      <c r="F11" s="13" t="s">
        <v>882</v>
      </c>
    </row>
    <row r="12" spans="1:6" ht="15.75">
      <c r="A12" s="15">
        <v>9</v>
      </c>
      <c r="B12" s="53" t="s">
        <v>772</v>
      </c>
      <c r="C12" s="20"/>
      <c r="D12" s="19"/>
      <c r="E12" s="8">
        <f>SUM(C12:D12)</f>
        <v>0</v>
      </c>
      <c r="F12" s="13" t="s">
        <v>882</v>
      </c>
    </row>
    <row r="13" spans="1:6" ht="15.75">
      <c r="A13" s="15">
        <v>10</v>
      </c>
      <c r="B13" s="53" t="s">
        <v>773</v>
      </c>
      <c r="C13" s="20"/>
      <c r="D13" s="19"/>
      <c r="E13" s="8">
        <f>SUM(C13:D13)</f>
        <v>0</v>
      </c>
      <c r="F13" s="13" t="s">
        <v>882</v>
      </c>
    </row>
    <row r="14" spans="1:6" ht="15.75">
      <c r="A14" s="15">
        <v>11</v>
      </c>
      <c r="B14" s="53" t="s">
        <v>774</v>
      </c>
      <c r="C14" s="28"/>
      <c r="D14" s="27"/>
      <c r="E14" s="8">
        <f>SUM(C14:D14)</f>
        <v>0</v>
      </c>
      <c r="F14" s="13" t="s">
        <v>882</v>
      </c>
    </row>
    <row r="15" spans="1:6" ht="15.75">
      <c r="A15" s="15">
        <v>12</v>
      </c>
      <c r="B15" s="53" t="s">
        <v>775</v>
      </c>
      <c r="C15" s="20"/>
      <c r="D15" s="19"/>
      <c r="E15" s="8">
        <f>SUM(C15:D15)</f>
        <v>0</v>
      </c>
      <c r="F15" s="13" t="s">
        <v>882</v>
      </c>
    </row>
    <row r="16" spans="1:6" ht="15.75">
      <c r="A16" s="15">
        <v>13</v>
      </c>
      <c r="B16" s="53" t="s">
        <v>776</v>
      </c>
      <c r="C16" s="20"/>
      <c r="D16" s="19"/>
      <c r="E16" s="8">
        <f>SUM(C16:D16)</f>
        <v>0</v>
      </c>
      <c r="F16" s="13" t="s">
        <v>882</v>
      </c>
    </row>
    <row r="17" spans="1:6" ht="15.75">
      <c r="A17" s="15">
        <v>14</v>
      </c>
      <c r="B17" s="53" t="s">
        <v>777</v>
      </c>
      <c r="C17" s="20"/>
      <c r="D17" s="19"/>
      <c r="E17" s="8">
        <f>SUM(C17:D17)</f>
        <v>0</v>
      </c>
      <c r="F17" s="13" t="s">
        <v>882</v>
      </c>
    </row>
    <row r="18" spans="1:6" ht="15.75">
      <c r="A18" s="15">
        <v>15</v>
      </c>
      <c r="B18" s="53" t="s">
        <v>778</v>
      </c>
      <c r="C18" s="28"/>
      <c r="D18" s="27"/>
      <c r="E18" s="8">
        <f>SUM(C18:D18)</f>
        <v>0</v>
      </c>
      <c r="F18" s="13" t="s">
        <v>882</v>
      </c>
    </row>
    <row r="19" spans="1:6" ht="15.75">
      <c r="A19" s="15">
        <v>16</v>
      </c>
      <c r="B19" s="53" t="s">
        <v>779</v>
      </c>
      <c r="C19" s="20"/>
      <c r="D19" s="19"/>
      <c r="E19" s="8">
        <f>SUM(C19:D19)</f>
        <v>0</v>
      </c>
      <c r="F19" s="13" t="s">
        <v>882</v>
      </c>
    </row>
    <row r="20" spans="1:6" ht="15.75">
      <c r="A20" s="15">
        <v>17</v>
      </c>
      <c r="B20" s="53" t="s">
        <v>780</v>
      </c>
      <c r="C20" s="26"/>
      <c r="D20" s="25"/>
      <c r="E20" s="8">
        <f>SUM(C20:D20)</f>
        <v>0</v>
      </c>
      <c r="F20" s="13" t="s">
        <v>882</v>
      </c>
    </row>
    <row r="21" spans="1:6" ht="15.75">
      <c r="A21" s="15">
        <v>18</v>
      </c>
      <c r="B21" s="53" t="s">
        <v>781</v>
      </c>
      <c r="C21" s="20"/>
      <c r="D21" s="19"/>
      <c r="E21" s="8">
        <f>SUM(C21:D21)</f>
        <v>0</v>
      </c>
      <c r="F21" s="13" t="s">
        <v>882</v>
      </c>
    </row>
    <row r="22" spans="1:6" ht="15.75">
      <c r="A22" s="15">
        <v>19</v>
      </c>
      <c r="B22" s="53" t="s">
        <v>782</v>
      </c>
      <c r="C22" s="20"/>
      <c r="D22" s="19"/>
      <c r="E22" s="8">
        <f>SUM(C22:D22)</f>
        <v>0</v>
      </c>
      <c r="F22" s="13" t="s">
        <v>882</v>
      </c>
    </row>
    <row r="23" spans="1:6" ht="15.75">
      <c r="A23" s="15">
        <v>20</v>
      </c>
      <c r="B23" s="53" t="s">
        <v>783</v>
      </c>
      <c r="C23" s="20"/>
      <c r="D23" s="19"/>
      <c r="E23" s="8">
        <f>SUM(C23:D23)</f>
        <v>0</v>
      </c>
      <c r="F23" s="13" t="s">
        <v>882</v>
      </c>
    </row>
    <row r="24" spans="1:6" ht="15.75">
      <c r="A24" s="15">
        <v>21</v>
      </c>
      <c r="B24" s="53" t="s">
        <v>784</v>
      </c>
      <c r="C24" s="20"/>
      <c r="D24" s="19"/>
      <c r="E24" s="8">
        <f>SUM(C24:D24)</f>
        <v>0</v>
      </c>
      <c r="F24" s="13" t="s">
        <v>882</v>
      </c>
    </row>
    <row r="25" spans="1:6" ht="15.75">
      <c r="A25" s="15">
        <v>22</v>
      </c>
      <c r="B25" s="53" t="s">
        <v>785</v>
      </c>
      <c r="C25" s="20"/>
      <c r="D25" s="19"/>
      <c r="E25" s="8">
        <f>SUM(C25:D25)</f>
        <v>0</v>
      </c>
      <c r="F25" s="13" t="s">
        <v>882</v>
      </c>
    </row>
    <row r="26" spans="1:6" ht="15.75">
      <c r="A26" s="15">
        <v>23</v>
      </c>
      <c r="B26" s="53" t="s">
        <v>786</v>
      </c>
      <c r="C26" s="20"/>
      <c r="D26" s="19"/>
      <c r="E26" s="8">
        <f>SUM(C26:D26)</f>
        <v>0</v>
      </c>
      <c r="F26" s="13" t="s">
        <v>882</v>
      </c>
    </row>
    <row r="27" spans="1:6" ht="15.75">
      <c r="A27" s="15">
        <v>24</v>
      </c>
      <c r="B27" s="53" t="s">
        <v>787</v>
      </c>
      <c r="C27" s="23"/>
      <c r="D27" s="22"/>
      <c r="E27" s="8">
        <f>SUM(C27:D27)</f>
        <v>0</v>
      </c>
      <c r="F27" s="13" t="s">
        <v>882</v>
      </c>
    </row>
    <row r="28" spans="1:6" ht="15.75">
      <c r="A28" s="15">
        <v>25</v>
      </c>
      <c r="B28" s="53" t="s">
        <v>788</v>
      </c>
      <c r="C28" s="21"/>
      <c r="D28" s="16"/>
      <c r="E28" s="8">
        <f>SUM(C28:D28)</f>
        <v>0</v>
      </c>
      <c r="F28" s="13" t="s">
        <v>882</v>
      </c>
    </row>
    <row r="29" spans="1:6" ht="15.75">
      <c r="A29" s="15">
        <v>26</v>
      </c>
      <c r="B29" s="53" t="s">
        <v>789</v>
      </c>
      <c r="C29" s="21"/>
      <c r="D29" s="16"/>
      <c r="E29" s="8">
        <f>SUM(C29:D29)</f>
        <v>0</v>
      </c>
      <c r="F29" s="13" t="s">
        <v>882</v>
      </c>
    </row>
    <row r="30" spans="1:6" ht="15.75">
      <c r="A30" s="15">
        <v>27</v>
      </c>
      <c r="B30" s="53" t="s">
        <v>790</v>
      </c>
      <c r="C30" s="20"/>
      <c r="D30" s="19"/>
      <c r="E30" s="8">
        <f>SUM(C30:D30)</f>
        <v>0</v>
      </c>
      <c r="F30" s="13" t="s">
        <v>882</v>
      </c>
    </row>
    <row r="31" spans="1:7" ht="16.5" thickBot="1">
      <c r="A31" s="12">
        <v>28</v>
      </c>
      <c r="B31" s="54" t="s">
        <v>791</v>
      </c>
      <c r="C31" s="21"/>
      <c r="D31" s="16"/>
      <c r="E31" s="8">
        <f>SUM(C31:D31)</f>
        <v>0</v>
      </c>
      <c r="F31" s="7" t="s">
        <v>882</v>
      </c>
      <c r="G31" s="24">
        <f>1/28</f>
        <v>0.03571428571428571</v>
      </c>
    </row>
    <row r="32" spans="3:5" ht="15.75" thickBot="1">
      <c r="C32" s="6">
        <f>SUM(C4:C31)</f>
        <v>0</v>
      </c>
      <c r="D32" s="6">
        <f>SUM(D4:D31)</f>
        <v>7</v>
      </c>
      <c r="E32" s="5">
        <f>SUM(E4:E31)</f>
        <v>7</v>
      </c>
    </row>
    <row r="33" spans="3:5" ht="15.75" thickBot="1">
      <c r="C33" s="4"/>
      <c r="D33" s="4"/>
      <c r="E33" s="3">
        <f>SUM(C32:D32)</f>
        <v>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0.7109375" style="0" bestFit="1" customWidth="1"/>
    <col min="6" max="6" width="3.421875" style="0" bestFit="1" customWidth="1"/>
  </cols>
  <sheetData>
    <row r="1" ht="15.75">
      <c r="A1" s="2" t="s">
        <v>792</v>
      </c>
    </row>
    <row r="2" s="42" customFormat="1" ht="11.25">
      <c r="A2" s="41" t="s">
        <v>793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794</v>
      </c>
      <c r="C4" s="36"/>
      <c r="D4" s="35"/>
      <c r="E4" s="35">
        <f aca="true" t="shared" si="0" ref="E4:E29">SUM(C4:D4)</f>
        <v>0</v>
      </c>
      <c r="F4" s="34" t="s">
        <v>883</v>
      </c>
    </row>
    <row r="5" spans="1:6" ht="15.75">
      <c r="A5" s="33">
        <v>2</v>
      </c>
      <c r="B5" s="53" t="s">
        <v>795</v>
      </c>
      <c r="C5" s="28"/>
      <c r="D5" s="27"/>
      <c r="E5" s="25">
        <f t="shared" si="0"/>
        <v>0</v>
      </c>
      <c r="F5" s="13" t="s">
        <v>883</v>
      </c>
    </row>
    <row r="6" spans="1:6" ht="15.75">
      <c r="A6" s="15">
        <v>3</v>
      </c>
      <c r="B6" s="53" t="s">
        <v>796</v>
      </c>
      <c r="C6" s="20"/>
      <c r="D6" s="19"/>
      <c r="E6" s="8">
        <f t="shared" si="0"/>
        <v>0</v>
      </c>
      <c r="F6" s="13" t="s">
        <v>883</v>
      </c>
    </row>
    <row r="7" spans="1:6" ht="15.75">
      <c r="A7" s="15">
        <v>4</v>
      </c>
      <c r="B7" s="53" t="s">
        <v>797</v>
      </c>
      <c r="C7" s="20"/>
      <c r="D7" s="19"/>
      <c r="E7" s="8">
        <f t="shared" si="0"/>
        <v>0</v>
      </c>
      <c r="F7" s="13" t="s">
        <v>883</v>
      </c>
    </row>
    <row r="8" spans="1:6" ht="15.75">
      <c r="A8" s="15">
        <v>5</v>
      </c>
      <c r="B8" s="53" t="s">
        <v>798</v>
      </c>
      <c r="C8" s="30"/>
      <c r="D8" s="29"/>
      <c r="E8" s="8">
        <f t="shared" si="0"/>
        <v>0</v>
      </c>
      <c r="F8" s="13" t="s">
        <v>883</v>
      </c>
    </row>
    <row r="9" spans="1:6" ht="15.75">
      <c r="A9" s="15">
        <v>6</v>
      </c>
      <c r="B9" s="53" t="s">
        <v>799</v>
      </c>
      <c r="C9" s="20"/>
      <c r="D9" s="19"/>
      <c r="E9" s="8">
        <f t="shared" si="0"/>
        <v>0</v>
      </c>
      <c r="F9" s="13" t="s">
        <v>883</v>
      </c>
    </row>
    <row r="10" spans="1:6" ht="15.75">
      <c r="A10" s="15">
        <v>7</v>
      </c>
      <c r="B10" s="53" t="s">
        <v>800</v>
      </c>
      <c r="C10" s="20"/>
      <c r="D10" s="19"/>
      <c r="E10" s="8">
        <f t="shared" si="0"/>
        <v>0</v>
      </c>
      <c r="F10" s="13" t="s">
        <v>883</v>
      </c>
    </row>
    <row r="11" spans="1:6" ht="15.75">
      <c r="A11" s="15">
        <v>8</v>
      </c>
      <c r="B11" s="53" t="s">
        <v>801</v>
      </c>
      <c r="C11" s="20"/>
      <c r="D11" s="19"/>
      <c r="E11" s="8">
        <f t="shared" si="0"/>
        <v>0</v>
      </c>
      <c r="F11" s="13" t="s">
        <v>883</v>
      </c>
    </row>
    <row r="12" spans="1:6" ht="15.75">
      <c r="A12" s="15">
        <v>9</v>
      </c>
      <c r="B12" s="53" t="s">
        <v>802</v>
      </c>
      <c r="C12" s="20"/>
      <c r="D12" s="19"/>
      <c r="E12" s="8">
        <f t="shared" si="0"/>
        <v>0</v>
      </c>
      <c r="F12" s="13" t="s">
        <v>883</v>
      </c>
    </row>
    <row r="13" spans="1:6" ht="15.75">
      <c r="A13" s="15">
        <v>10</v>
      </c>
      <c r="B13" s="53" t="s">
        <v>803</v>
      </c>
      <c r="C13" s="20"/>
      <c r="D13" s="19"/>
      <c r="E13" s="8">
        <f t="shared" si="0"/>
        <v>0</v>
      </c>
      <c r="F13" s="13" t="s">
        <v>883</v>
      </c>
    </row>
    <row r="14" spans="1:6" ht="15.75">
      <c r="A14" s="15">
        <v>11</v>
      </c>
      <c r="B14" s="53" t="s">
        <v>804</v>
      </c>
      <c r="C14" s="28"/>
      <c r="D14" s="27"/>
      <c r="E14" s="8">
        <f t="shared" si="0"/>
        <v>0</v>
      </c>
      <c r="F14" s="13" t="s">
        <v>883</v>
      </c>
    </row>
    <row r="15" spans="1:6" ht="15.75">
      <c r="A15" s="15">
        <v>12</v>
      </c>
      <c r="B15" s="53" t="s">
        <v>805</v>
      </c>
      <c r="C15" s="20"/>
      <c r="D15" s="19"/>
      <c r="E15" s="8">
        <f t="shared" si="0"/>
        <v>0</v>
      </c>
      <c r="F15" s="13" t="s">
        <v>883</v>
      </c>
    </row>
    <row r="16" spans="1:6" ht="15.75">
      <c r="A16" s="15">
        <v>13</v>
      </c>
      <c r="B16" s="53" t="s">
        <v>806</v>
      </c>
      <c r="C16" s="20"/>
      <c r="D16" s="19"/>
      <c r="E16" s="8">
        <f t="shared" si="0"/>
        <v>0</v>
      </c>
      <c r="F16" s="13" t="s">
        <v>883</v>
      </c>
    </row>
    <row r="17" spans="1:6" ht="15.75">
      <c r="A17" s="15">
        <v>14</v>
      </c>
      <c r="B17" s="53" t="s">
        <v>807</v>
      </c>
      <c r="C17" s="20"/>
      <c r="D17" s="19"/>
      <c r="E17" s="8">
        <f t="shared" si="0"/>
        <v>0</v>
      </c>
      <c r="F17" s="13" t="s">
        <v>883</v>
      </c>
    </row>
    <row r="18" spans="1:6" ht="15.75">
      <c r="A18" s="15">
        <v>15</v>
      </c>
      <c r="B18" s="53" t="s">
        <v>808</v>
      </c>
      <c r="C18" s="28"/>
      <c r="D18" s="27"/>
      <c r="E18" s="8">
        <f t="shared" si="0"/>
        <v>0</v>
      </c>
      <c r="F18" s="13" t="s">
        <v>883</v>
      </c>
    </row>
    <row r="19" spans="1:6" ht="15.75">
      <c r="A19" s="15">
        <v>16</v>
      </c>
      <c r="B19" s="53" t="s">
        <v>809</v>
      </c>
      <c r="C19" s="20"/>
      <c r="D19" s="19"/>
      <c r="E19" s="8">
        <f t="shared" si="0"/>
        <v>0</v>
      </c>
      <c r="F19" s="13" t="s">
        <v>883</v>
      </c>
    </row>
    <row r="20" spans="1:6" ht="15.75">
      <c r="A20" s="15">
        <v>17</v>
      </c>
      <c r="B20" s="53" t="s">
        <v>810</v>
      </c>
      <c r="C20" s="26"/>
      <c r="D20" s="25"/>
      <c r="E20" s="8">
        <f t="shared" si="0"/>
        <v>0</v>
      </c>
      <c r="F20" s="13" t="s">
        <v>883</v>
      </c>
    </row>
    <row r="21" spans="1:6" ht="15.75">
      <c r="A21" s="15">
        <v>18</v>
      </c>
      <c r="B21" s="53" t="s">
        <v>811</v>
      </c>
      <c r="C21" s="20"/>
      <c r="D21" s="19"/>
      <c r="E21" s="8">
        <f t="shared" si="0"/>
        <v>0</v>
      </c>
      <c r="F21" s="13" t="s">
        <v>883</v>
      </c>
    </row>
    <row r="22" spans="1:6" ht="15.75">
      <c r="A22" s="15">
        <v>19</v>
      </c>
      <c r="B22" s="53" t="s">
        <v>812</v>
      </c>
      <c r="C22" s="20"/>
      <c r="D22" s="19"/>
      <c r="E22" s="8">
        <f t="shared" si="0"/>
        <v>0</v>
      </c>
      <c r="F22" s="13" t="s">
        <v>883</v>
      </c>
    </row>
    <row r="23" spans="1:6" ht="15.75">
      <c r="A23" s="15">
        <v>20</v>
      </c>
      <c r="B23" s="53" t="s">
        <v>813</v>
      </c>
      <c r="C23" s="20"/>
      <c r="D23" s="19"/>
      <c r="E23" s="8">
        <f t="shared" si="0"/>
        <v>0</v>
      </c>
      <c r="F23" s="13" t="s">
        <v>883</v>
      </c>
    </row>
    <row r="24" spans="1:6" ht="15.75">
      <c r="A24" s="15">
        <v>21</v>
      </c>
      <c r="B24" s="53" t="s">
        <v>814</v>
      </c>
      <c r="C24" s="20"/>
      <c r="D24" s="19"/>
      <c r="E24" s="8">
        <f t="shared" si="0"/>
        <v>0</v>
      </c>
      <c r="F24" s="13" t="s">
        <v>883</v>
      </c>
    </row>
    <row r="25" spans="1:6" ht="15.75">
      <c r="A25" s="15">
        <v>22</v>
      </c>
      <c r="B25" s="53" t="s">
        <v>815</v>
      </c>
      <c r="C25" s="20"/>
      <c r="D25" s="19"/>
      <c r="E25" s="8">
        <f t="shared" si="0"/>
        <v>0</v>
      </c>
      <c r="F25" s="13" t="s">
        <v>883</v>
      </c>
    </row>
    <row r="26" spans="1:6" ht="15.75">
      <c r="A26" s="15">
        <v>23</v>
      </c>
      <c r="B26" s="53" t="s">
        <v>816</v>
      </c>
      <c r="C26" s="20"/>
      <c r="D26" s="19"/>
      <c r="E26" s="8">
        <f t="shared" si="0"/>
        <v>0</v>
      </c>
      <c r="F26" s="13" t="s">
        <v>883</v>
      </c>
    </row>
    <row r="27" spans="1:6" ht="15.75">
      <c r="A27" s="15">
        <v>24</v>
      </c>
      <c r="B27" s="53" t="s">
        <v>817</v>
      </c>
      <c r="C27" s="23"/>
      <c r="D27" s="22"/>
      <c r="E27" s="8">
        <f t="shared" si="0"/>
        <v>0</v>
      </c>
      <c r="F27" s="13" t="s">
        <v>883</v>
      </c>
    </row>
    <row r="28" spans="1:6" ht="15.75">
      <c r="A28" s="15">
        <v>25</v>
      </c>
      <c r="B28" s="53" t="s">
        <v>818</v>
      </c>
      <c r="C28" s="21"/>
      <c r="D28" s="16"/>
      <c r="E28" s="8">
        <f t="shared" si="0"/>
        <v>0</v>
      </c>
      <c r="F28" s="13" t="s">
        <v>883</v>
      </c>
    </row>
    <row r="29" spans="1:7" ht="16.5" thickBot="1">
      <c r="A29" s="12">
        <v>26</v>
      </c>
      <c r="B29" s="54" t="s">
        <v>819</v>
      </c>
      <c r="C29" s="21"/>
      <c r="D29" s="16"/>
      <c r="E29" s="8">
        <f t="shared" si="0"/>
        <v>0</v>
      </c>
      <c r="F29" s="7" t="s">
        <v>883</v>
      </c>
      <c r="G29" s="24">
        <v>0</v>
      </c>
    </row>
    <row r="30" spans="3:5" ht="15.75" thickBot="1">
      <c r="C30" s="6">
        <f>SUM(C4:C29)</f>
        <v>0</v>
      </c>
      <c r="D30" s="6">
        <f>SUM(D4:D29)</f>
        <v>0</v>
      </c>
      <c r="E30" s="5">
        <f>SUM(E4:E29)</f>
        <v>0</v>
      </c>
    </row>
    <row r="31" spans="3:5" ht="15.75" thickBot="1">
      <c r="C31" s="4"/>
      <c r="D31" s="4"/>
      <c r="E31" s="3">
        <f>SUM(C30:D30)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2"/>
  </sheetPr>
  <dimension ref="A1:G3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39" t="s">
        <v>853</v>
      </c>
    </row>
    <row r="2" ht="15">
      <c r="A2" s="40" t="s">
        <v>477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37" t="s">
        <v>849</v>
      </c>
      <c r="C4" s="36"/>
      <c r="D4" s="35"/>
      <c r="E4" s="35">
        <f aca="true" t="shared" si="0" ref="E4:E33">SUM(C4:D4)</f>
        <v>0</v>
      </c>
      <c r="F4" s="34" t="s">
        <v>820</v>
      </c>
    </row>
    <row r="5" spans="1:6" ht="15.75">
      <c r="A5" s="33">
        <v>2</v>
      </c>
      <c r="B5" s="32" t="s">
        <v>848</v>
      </c>
      <c r="C5" s="28"/>
      <c r="D5" s="27"/>
      <c r="E5" s="25">
        <f t="shared" si="0"/>
        <v>0</v>
      </c>
      <c r="F5" s="31" t="s">
        <v>820</v>
      </c>
    </row>
    <row r="6" spans="1:6" ht="15.75">
      <c r="A6" s="15">
        <v>3</v>
      </c>
      <c r="B6" s="18" t="s">
        <v>847</v>
      </c>
      <c r="C6" s="20"/>
      <c r="D6" s="19"/>
      <c r="E6" s="8">
        <f t="shared" si="0"/>
        <v>0</v>
      </c>
      <c r="F6" s="13" t="s">
        <v>820</v>
      </c>
    </row>
    <row r="7" spans="1:6" ht="15.75">
      <c r="A7" s="15">
        <v>4</v>
      </c>
      <c r="B7" s="18" t="s">
        <v>846</v>
      </c>
      <c r="C7" s="20"/>
      <c r="D7" s="19"/>
      <c r="E7" s="8">
        <f t="shared" si="0"/>
        <v>0</v>
      </c>
      <c r="F7" s="13" t="s">
        <v>820</v>
      </c>
    </row>
    <row r="8" spans="1:6" ht="15.75">
      <c r="A8" s="15">
        <v>5</v>
      </c>
      <c r="B8" s="18" t="s">
        <v>845</v>
      </c>
      <c r="C8" s="30"/>
      <c r="D8" s="29"/>
      <c r="E8" s="8">
        <f t="shared" si="0"/>
        <v>0</v>
      </c>
      <c r="F8" s="13" t="s">
        <v>820</v>
      </c>
    </row>
    <row r="9" spans="1:6" ht="15.75">
      <c r="A9" s="15">
        <v>6</v>
      </c>
      <c r="B9" s="18" t="s">
        <v>844</v>
      </c>
      <c r="C9" s="20"/>
      <c r="D9" s="19"/>
      <c r="E9" s="8">
        <f t="shared" si="0"/>
        <v>0</v>
      </c>
      <c r="F9" s="13" t="s">
        <v>820</v>
      </c>
    </row>
    <row r="10" spans="1:6" ht="15.75">
      <c r="A10" s="15">
        <v>7</v>
      </c>
      <c r="B10" s="18" t="s">
        <v>843</v>
      </c>
      <c r="C10" s="20"/>
      <c r="D10" s="19"/>
      <c r="E10" s="8">
        <f t="shared" si="0"/>
        <v>0</v>
      </c>
      <c r="F10" s="13" t="s">
        <v>820</v>
      </c>
    </row>
    <row r="11" spans="1:6" ht="15.75">
      <c r="A11" s="15">
        <v>8</v>
      </c>
      <c r="B11" s="18" t="s">
        <v>842</v>
      </c>
      <c r="C11" s="20"/>
      <c r="D11" s="19"/>
      <c r="E11" s="8">
        <f t="shared" si="0"/>
        <v>0</v>
      </c>
      <c r="F11" s="13" t="s">
        <v>820</v>
      </c>
    </row>
    <row r="12" spans="1:6" ht="15.75">
      <c r="A12" s="15">
        <v>9</v>
      </c>
      <c r="B12" s="18" t="s">
        <v>841</v>
      </c>
      <c r="C12" s="20"/>
      <c r="D12" s="19"/>
      <c r="E12" s="8">
        <f t="shared" si="0"/>
        <v>0</v>
      </c>
      <c r="F12" s="13" t="s">
        <v>820</v>
      </c>
    </row>
    <row r="13" spans="1:6" ht="15.75">
      <c r="A13" s="15">
        <v>10</v>
      </c>
      <c r="B13" s="18" t="s">
        <v>840</v>
      </c>
      <c r="C13" s="20"/>
      <c r="D13" s="19"/>
      <c r="E13" s="8">
        <f t="shared" si="0"/>
        <v>0</v>
      </c>
      <c r="F13" s="13" t="s">
        <v>820</v>
      </c>
    </row>
    <row r="14" spans="1:6" ht="15.75">
      <c r="A14" s="15">
        <v>11</v>
      </c>
      <c r="B14" s="18" t="s">
        <v>839</v>
      </c>
      <c r="C14" s="28"/>
      <c r="D14" s="27"/>
      <c r="E14" s="8">
        <f t="shared" si="0"/>
        <v>0</v>
      </c>
      <c r="F14" s="13" t="s">
        <v>820</v>
      </c>
    </row>
    <row r="15" spans="1:6" ht="15.75">
      <c r="A15" s="15">
        <v>12</v>
      </c>
      <c r="B15" s="18" t="s">
        <v>838</v>
      </c>
      <c r="C15" s="20"/>
      <c r="D15" s="19"/>
      <c r="E15" s="8">
        <f t="shared" si="0"/>
        <v>0</v>
      </c>
      <c r="F15" s="13" t="s">
        <v>820</v>
      </c>
    </row>
    <row r="16" spans="1:6" ht="15.75">
      <c r="A16" s="15">
        <v>13</v>
      </c>
      <c r="B16" s="18" t="s">
        <v>837</v>
      </c>
      <c r="C16" s="20"/>
      <c r="D16" s="19"/>
      <c r="E16" s="8">
        <f t="shared" si="0"/>
        <v>0</v>
      </c>
      <c r="F16" s="13" t="s">
        <v>820</v>
      </c>
    </row>
    <row r="17" spans="1:6" ht="15.75">
      <c r="A17" s="15">
        <v>14</v>
      </c>
      <c r="B17" s="18" t="s">
        <v>836</v>
      </c>
      <c r="C17" s="20"/>
      <c r="D17" s="19"/>
      <c r="E17" s="8">
        <f t="shared" si="0"/>
        <v>0</v>
      </c>
      <c r="F17" s="13" t="s">
        <v>820</v>
      </c>
    </row>
    <row r="18" spans="1:6" ht="15.75">
      <c r="A18" s="15">
        <v>15</v>
      </c>
      <c r="B18" s="18" t="s">
        <v>835</v>
      </c>
      <c r="C18" s="28"/>
      <c r="D18" s="27"/>
      <c r="E18" s="8">
        <f t="shared" si="0"/>
        <v>0</v>
      </c>
      <c r="F18" s="13" t="s">
        <v>820</v>
      </c>
    </row>
    <row r="19" spans="1:6" ht="15.75">
      <c r="A19" s="15">
        <v>16</v>
      </c>
      <c r="B19" s="18" t="s">
        <v>834</v>
      </c>
      <c r="C19" s="20"/>
      <c r="D19" s="19"/>
      <c r="E19" s="8">
        <f t="shared" si="0"/>
        <v>0</v>
      </c>
      <c r="F19" s="13" t="s">
        <v>820</v>
      </c>
    </row>
    <row r="20" spans="1:6" ht="15.75">
      <c r="A20" s="15">
        <v>17</v>
      </c>
      <c r="B20" s="18" t="s">
        <v>833</v>
      </c>
      <c r="C20" s="26"/>
      <c r="D20" s="25"/>
      <c r="E20" s="8">
        <f t="shared" si="0"/>
        <v>0</v>
      </c>
      <c r="F20" s="13" t="s">
        <v>820</v>
      </c>
    </row>
    <row r="21" spans="1:6" ht="15.75">
      <c r="A21" s="15">
        <v>18</v>
      </c>
      <c r="B21" s="18" t="s">
        <v>832</v>
      </c>
      <c r="C21" s="20"/>
      <c r="D21" s="19"/>
      <c r="E21" s="8">
        <f t="shared" si="0"/>
        <v>0</v>
      </c>
      <c r="F21" s="13" t="s">
        <v>820</v>
      </c>
    </row>
    <row r="22" spans="1:6" ht="15.75">
      <c r="A22" s="15">
        <v>19</v>
      </c>
      <c r="B22" s="18" t="s">
        <v>831</v>
      </c>
      <c r="C22" s="20"/>
      <c r="D22" s="19"/>
      <c r="E22" s="8">
        <f t="shared" si="0"/>
        <v>0</v>
      </c>
      <c r="F22" s="13" t="s">
        <v>820</v>
      </c>
    </row>
    <row r="23" spans="1:6" ht="15.75">
      <c r="A23" s="15">
        <v>20</v>
      </c>
      <c r="B23" s="18" t="s">
        <v>830</v>
      </c>
      <c r="C23" s="20"/>
      <c r="D23" s="19"/>
      <c r="E23" s="8">
        <f t="shared" si="0"/>
        <v>0</v>
      </c>
      <c r="F23" s="13" t="s">
        <v>820</v>
      </c>
    </row>
    <row r="24" spans="1:6" ht="15.75">
      <c r="A24" s="15">
        <v>21</v>
      </c>
      <c r="B24" s="18" t="s">
        <v>829</v>
      </c>
      <c r="C24" s="20"/>
      <c r="D24" s="19"/>
      <c r="E24" s="8">
        <f t="shared" si="0"/>
        <v>0</v>
      </c>
      <c r="F24" s="13" t="s">
        <v>820</v>
      </c>
    </row>
    <row r="25" spans="1:7" ht="15.75">
      <c r="A25" s="15">
        <v>22</v>
      </c>
      <c r="B25" s="18" t="s">
        <v>828</v>
      </c>
      <c r="C25" s="20"/>
      <c r="D25" s="19"/>
      <c r="E25" s="8">
        <f t="shared" si="0"/>
        <v>0</v>
      </c>
      <c r="F25" s="13" t="s">
        <v>820</v>
      </c>
      <c r="G25" s="24"/>
    </row>
    <row r="26" spans="1:6" ht="15.75">
      <c r="A26" s="15">
        <v>23</v>
      </c>
      <c r="B26" s="18" t="s">
        <v>827</v>
      </c>
      <c r="C26" s="20"/>
      <c r="D26" s="19"/>
      <c r="E26" s="8">
        <f t="shared" si="0"/>
        <v>0</v>
      </c>
      <c r="F26" s="13" t="s">
        <v>820</v>
      </c>
    </row>
    <row r="27" spans="1:6" ht="15.75">
      <c r="A27" s="15">
        <v>24</v>
      </c>
      <c r="B27" s="18" t="s">
        <v>826</v>
      </c>
      <c r="C27" s="23"/>
      <c r="D27" s="22"/>
      <c r="E27" s="8">
        <f t="shared" si="0"/>
        <v>0</v>
      </c>
      <c r="F27" s="13" t="s">
        <v>820</v>
      </c>
    </row>
    <row r="28" spans="1:6" ht="15.75">
      <c r="A28" s="15">
        <v>25</v>
      </c>
      <c r="B28" s="18" t="s">
        <v>825</v>
      </c>
      <c r="C28" s="21"/>
      <c r="D28" s="16"/>
      <c r="E28" s="8">
        <f t="shared" si="0"/>
        <v>0</v>
      </c>
      <c r="F28" s="13" t="s">
        <v>820</v>
      </c>
    </row>
    <row r="29" spans="1:6" ht="15.75">
      <c r="A29" s="15">
        <v>26</v>
      </c>
      <c r="B29" s="18" t="s">
        <v>824</v>
      </c>
      <c r="C29" s="21"/>
      <c r="D29" s="16"/>
      <c r="E29" s="8">
        <f t="shared" si="0"/>
        <v>0</v>
      </c>
      <c r="F29" s="13" t="s">
        <v>820</v>
      </c>
    </row>
    <row r="30" spans="1:6" ht="15.75">
      <c r="A30" s="15">
        <v>27</v>
      </c>
      <c r="B30" s="18" t="s">
        <v>823</v>
      </c>
      <c r="C30" s="20"/>
      <c r="D30" s="19"/>
      <c r="E30" s="8">
        <f t="shared" si="0"/>
        <v>0</v>
      </c>
      <c r="F30" s="13" t="s">
        <v>820</v>
      </c>
    </row>
    <row r="31" spans="1:6" ht="15.75">
      <c r="A31" s="15">
        <v>28</v>
      </c>
      <c r="B31" s="18" t="s">
        <v>822</v>
      </c>
      <c r="C31" s="17"/>
      <c r="D31" s="16"/>
      <c r="E31" s="8">
        <f t="shared" si="0"/>
        <v>0</v>
      </c>
      <c r="F31" s="13" t="s">
        <v>820</v>
      </c>
    </row>
    <row r="32" spans="1:6" ht="15.75">
      <c r="A32" s="15">
        <v>29</v>
      </c>
      <c r="B32" s="14"/>
      <c r="C32" s="10"/>
      <c r="D32" s="9"/>
      <c r="E32" s="8">
        <f t="shared" si="0"/>
        <v>0</v>
      </c>
      <c r="F32" s="13" t="s">
        <v>820</v>
      </c>
    </row>
    <row r="33" spans="1:6" ht="16.5" thickBot="1">
      <c r="A33" s="12">
        <v>30</v>
      </c>
      <c r="B33" s="11" t="s">
        <v>821</v>
      </c>
      <c r="C33" s="10"/>
      <c r="D33" s="9"/>
      <c r="E33" s="8">
        <f t="shared" si="0"/>
        <v>0</v>
      </c>
      <c r="F33" s="7" t="s">
        <v>820</v>
      </c>
    </row>
    <row r="34" spans="3:5" ht="15.75" thickBot="1">
      <c r="C34" s="6">
        <f>SUM(C4:C33)</f>
        <v>0</v>
      </c>
      <c r="D34" s="6">
        <f>SUM(D4:D33)</f>
        <v>0</v>
      </c>
      <c r="E34" s="5">
        <f>SUM(E4:E33)</f>
        <v>0</v>
      </c>
    </row>
    <row r="35" spans="3:5" ht="15.75" thickBot="1">
      <c r="C35" s="4"/>
      <c r="D35" s="4"/>
      <c r="E35" s="3">
        <f>SUM(C34:D34)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20.7109375" style="0" bestFit="1" customWidth="1"/>
    <col min="6" max="6" width="3.57421875" style="0" bestFit="1" customWidth="1"/>
  </cols>
  <sheetData>
    <row r="1" ht="15.75">
      <c r="A1" s="2" t="s">
        <v>88</v>
      </c>
    </row>
    <row r="2" s="42" customFormat="1" ht="11.25">
      <c r="A2" s="41" t="s">
        <v>89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105</v>
      </c>
      <c r="C4" s="150">
        <v>2</v>
      </c>
      <c r="D4" s="152">
        <v>25.5</v>
      </c>
      <c r="E4" s="35">
        <f>SUM(C4:D4)</f>
        <v>27.5</v>
      </c>
      <c r="F4" s="34" t="s">
        <v>856</v>
      </c>
    </row>
    <row r="5" spans="1:6" ht="15.75">
      <c r="A5" s="33">
        <v>2</v>
      </c>
      <c r="B5" s="53" t="s">
        <v>92</v>
      </c>
      <c r="C5" s="28"/>
      <c r="D5" s="27">
        <v>24</v>
      </c>
      <c r="E5" s="25">
        <f>SUM(C5:D5)</f>
        <v>24</v>
      </c>
      <c r="F5" s="13" t="s">
        <v>856</v>
      </c>
    </row>
    <row r="6" spans="1:6" ht="15.75">
      <c r="A6" s="15">
        <v>3</v>
      </c>
      <c r="B6" s="53" t="s">
        <v>110</v>
      </c>
      <c r="C6" s="20"/>
      <c r="D6" s="19">
        <v>22</v>
      </c>
      <c r="E6" s="8">
        <f>SUM(C6:D6)</f>
        <v>22</v>
      </c>
      <c r="F6" s="13" t="s">
        <v>856</v>
      </c>
    </row>
    <row r="7" spans="1:6" ht="15.75">
      <c r="A7" s="15">
        <v>4</v>
      </c>
      <c r="B7" s="53" t="s">
        <v>109</v>
      </c>
      <c r="C7" s="20"/>
      <c r="D7" s="19">
        <v>21</v>
      </c>
      <c r="E7" s="8">
        <f>SUM(C7:D7)</f>
        <v>21</v>
      </c>
      <c r="F7" s="13" t="s">
        <v>856</v>
      </c>
    </row>
    <row r="8" spans="1:6" ht="15.75">
      <c r="A8" s="15">
        <v>5</v>
      </c>
      <c r="B8" s="53" t="s">
        <v>101</v>
      </c>
      <c r="C8" s="28"/>
      <c r="D8" s="27">
        <v>18</v>
      </c>
      <c r="E8" s="8">
        <f>SUM(C8:D8)</f>
        <v>18</v>
      </c>
      <c r="F8" s="13" t="s">
        <v>856</v>
      </c>
    </row>
    <row r="9" spans="1:6" ht="15.75">
      <c r="A9" s="15">
        <v>6</v>
      </c>
      <c r="B9" s="53" t="s">
        <v>96</v>
      </c>
      <c r="C9" s="20"/>
      <c r="D9" s="19">
        <v>17.164</v>
      </c>
      <c r="E9" s="8">
        <f>SUM(C9:D9)</f>
        <v>17.164</v>
      </c>
      <c r="F9" s="13" t="s">
        <v>856</v>
      </c>
    </row>
    <row r="10" spans="1:6" ht="15.75">
      <c r="A10" s="15">
        <v>7</v>
      </c>
      <c r="B10" s="53" t="s">
        <v>107</v>
      </c>
      <c r="C10" s="20"/>
      <c r="D10" s="19">
        <v>15</v>
      </c>
      <c r="E10" s="8">
        <f>SUM(C10:D10)</f>
        <v>15</v>
      </c>
      <c r="F10" s="13" t="s">
        <v>856</v>
      </c>
    </row>
    <row r="11" spans="1:6" ht="15.75">
      <c r="A11" s="15">
        <v>8</v>
      </c>
      <c r="B11" s="53" t="s">
        <v>104</v>
      </c>
      <c r="C11" s="20"/>
      <c r="D11" s="19">
        <v>14.5</v>
      </c>
      <c r="E11" s="8">
        <f>SUM(C11:D11)</f>
        <v>14.5</v>
      </c>
      <c r="F11" s="13" t="s">
        <v>856</v>
      </c>
    </row>
    <row r="12" spans="1:6" ht="15.75">
      <c r="A12" s="15">
        <v>9</v>
      </c>
      <c r="B12" s="53" t="s">
        <v>102</v>
      </c>
      <c r="C12" s="20"/>
      <c r="D12" s="19">
        <v>13</v>
      </c>
      <c r="E12" s="8">
        <f>SUM(C12:D12)</f>
        <v>13</v>
      </c>
      <c r="F12" s="13" t="s">
        <v>856</v>
      </c>
    </row>
    <row r="13" spans="1:6" ht="15.75">
      <c r="A13" s="15">
        <v>10</v>
      </c>
      <c r="B13" s="53" t="s">
        <v>100</v>
      </c>
      <c r="C13" s="20"/>
      <c r="D13" s="19">
        <v>3.8</v>
      </c>
      <c r="E13" s="8">
        <f>SUM(C13:D13)</f>
        <v>3.8</v>
      </c>
      <c r="F13" s="13" t="s">
        <v>856</v>
      </c>
    </row>
    <row r="14" spans="1:6" ht="15.75">
      <c r="A14" s="15">
        <v>11</v>
      </c>
      <c r="B14" s="53" t="s">
        <v>98</v>
      </c>
      <c r="C14" s="28"/>
      <c r="D14" s="27">
        <v>1</v>
      </c>
      <c r="E14" s="8">
        <f>SUM(C14:D14)</f>
        <v>1</v>
      </c>
      <c r="F14" s="13" t="s">
        <v>856</v>
      </c>
    </row>
    <row r="15" spans="1:6" ht="15.75">
      <c r="A15" s="15">
        <v>12</v>
      </c>
      <c r="B15" s="53" t="s">
        <v>90</v>
      </c>
      <c r="C15" s="149"/>
      <c r="D15" s="8"/>
      <c r="E15" s="8">
        <f>SUM(C15:D15)</f>
        <v>0</v>
      </c>
      <c r="F15" s="13" t="s">
        <v>856</v>
      </c>
    </row>
    <row r="16" spans="1:6" ht="15.75">
      <c r="A16" s="15">
        <v>13</v>
      </c>
      <c r="B16" s="53" t="s">
        <v>91</v>
      </c>
      <c r="C16" s="20"/>
      <c r="D16" s="19"/>
      <c r="E16" s="8">
        <f>SUM(C16:D16)</f>
        <v>0</v>
      </c>
      <c r="F16" s="13" t="s">
        <v>856</v>
      </c>
    </row>
    <row r="17" spans="1:6" ht="15.75">
      <c r="A17" s="15">
        <v>14</v>
      </c>
      <c r="B17" s="53" t="s">
        <v>93</v>
      </c>
      <c r="C17" s="20"/>
      <c r="D17" s="19"/>
      <c r="E17" s="8">
        <f>SUM(C17:D17)</f>
        <v>0</v>
      </c>
      <c r="F17" s="13" t="s">
        <v>856</v>
      </c>
    </row>
    <row r="18" spans="1:6" ht="15.75">
      <c r="A18" s="15">
        <v>15</v>
      </c>
      <c r="B18" s="53" t="s">
        <v>94</v>
      </c>
      <c r="C18" s="30"/>
      <c r="D18" s="29"/>
      <c r="E18" s="8">
        <f>SUM(C18:D18)</f>
        <v>0</v>
      </c>
      <c r="F18" s="13" t="s">
        <v>856</v>
      </c>
    </row>
    <row r="19" spans="1:6" ht="15.75">
      <c r="A19" s="15">
        <v>16</v>
      </c>
      <c r="B19" s="53" t="s">
        <v>95</v>
      </c>
      <c r="C19" s="20"/>
      <c r="D19" s="19"/>
      <c r="E19" s="8">
        <f>SUM(C19:D19)</f>
        <v>0</v>
      </c>
      <c r="F19" s="13" t="s">
        <v>856</v>
      </c>
    </row>
    <row r="20" spans="1:6" ht="15.75">
      <c r="A20" s="15">
        <v>17</v>
      </c>
      <c r="B20" s="53" t="s">
        <v>97</v>
      </c>
      <c r="C20" s="28"/>
      <c r="D20" s="27"/>
      <c r="E20" s="8">
        <f>SUM(C20:D20)</f>
        <v>0</v>
      </c>
      <c r="F20" s="13" t="s">
        <v>856</v>
      </c>
    </row>
    <row r="21" spans="1:6" ht="15.75">
      <c r="A21" s="15">
        <v>18</v>
      </c>
      <c r="B21" s="53" t="s">
        <v>99</v>
      </c>
      <c r="C21" s="20"/>
      <c r="D21" s="19"/>
      <c r="E21" s="8">
        <f>SUM(C21:D21)</f>
        <v>0</v>
      </c>
      <c r="F21" s="13" t="s">
        <v>856</v>
      </c>
    </row>
    <row r="22" spans="1:6" ht="15.75">
      <c r="A22" s="15">
        <v>19</v>
      </c>
      <c r="B22" s="53" t="s">
        <v>103</v>
      </c>
      <c r="C22" s="20"/>
      <c r="D22" s="19"/>
      <c r="E22" s="8">
        <f>SUM(C22:D22)</f>
        <v>0</v>
      </c>
      <c r="F22" s="13" t="s">
        <v>856</v>
      </c>
    </row>
    <row r="23" spans="1:6" ht="15.75">
      <c r="A23" s="15">
        <v>20</v>
      </c>
      <c r="B23" s="53" t="s">
        <v>106</v>
      </c>
      <c r="C23" s="149"/>
      <c r="D23" s="8"/>
      <c r="E23" s="8">
        <f>SUM(C23:D23)</f>
        <v>0</v>
      </c>
      <c r="F23" s="13" t="s">
        <v>856</v>
      </c>
    </row>
    <row r="24" spans="1:6" ht="15.75">
      <c r="A24" s="15">
        <v>21</v>
      </c>
      <c r="B24" s="53" t="s">
        <v>108</v>
      </c>
      <c r="C24" s="20"/>
      <c r="D24" s="19"/>
      <c r="E24" s="8">
        <f>SUM(C24:D24)</f>
        <v>0</v>
      </c>
      <c r="F24" s="13" t="s">
        <v>856</v>
      </c>
    </row>
    <row r="25" spans="1:6" ht="15.75">
      <c r="A25" s="15">
        <v>22</v>
      </c>
      <c r="B25" s="53" t="s">
        <v>111</v>
      </c>
      <c r="C25" s="20"/>
      <c r="D25" s="19"/>
      <c r="E25" s="8">
        <f>SUM(C25:D25)</f>
        <v>0</v>
      </c>
      <c r="F25" s="13" t="s">
        <v>856</v>
      </c>
    </row>
    <row r="26" spans="1:7" ht="16.5" thickBot="1">
      <c r="A26" s="12">
        <v>23</v>
      </c>
      <c r="B26" s="54" t="s">
        <v>112</v>
      </c>
      <c r="C26" s="20"/>
      <c r="D26" s="19"/>
      <c r="E26" s="8">
        <f>SUM(C26:D26)</f>
        <v>0</v>
      </c>
      <c r="F26" s="7" t="s">
        <v>856</v>
      </c>
      <c r="G26" s="24">
        <f>11/23</f>
        <v>0.4782608695652174</v>
      </c>
    </row>
    <row r="27" spans="3:5" ht="15.75" thickBot="1">
      <c r="C27" s="6">
        <f>SUM(C4:C26)</f>
        <v>2</v>
      </c>
      <c r="D27" s="6">
        <f>SUM(D4:D26)</f>
        <v>174.964</v>
      </c>
      <c r="E27" s="5">
        <f>SUM(E4:E26)</f>
        <v>176.964</v>
      </c>
    </row>
    <row r="28" spans="3:5" ht="15.75" thickBot="1">
      <c r="C28" s="4"/>
      <c r="D28" s="4"/>
      <c r="E28" s="3">
        <f>SUM(C27:D27)</f>
        <v>176.964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24.140625" style="0" bestFit="1" customWidth="1"/>
    <col min="6" max="6" width="3.421875" style="0" bestFit="1" customWidth="1"/>
  </cols>
  <sheetData>
    <row r="1" ht="15.75">
      <c r="A1" s="2" t="s">
        <v>113</v>
      </c>
    </row>
    <row r="2" s="42" customFormat="1" ht="11.25">
      <c r="A2" s="41" t="s">
        <v>114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38">
        <v>1</v>
      </c>
      <c r="B4" s="52" t="s">
        <v>126</v>
      </c>
      <c r="C4" s="150">
        <v>10</v>
      </c>
      <c r="D4" s="152">
        <v>30</v>
      </c>
      <c r="E4" s="35">
        <f aca="true" t="shared" si="0" ref="E4:E28">SUM(C4:D4)</f>
        <v>40</v>
      </c>
      <c r="F4" s="34" t="s">
        <v>857</v>
      </c>
    </row>
    <row r="5" spans="1:6" ht="15.75">
      <c r="A5" s="33">
        <v>2</v>
      </c>
      <c r="B5" s="53" t="s">
        <v>115</v>
      </c>
      <c r="C5" s="26"/>
      <c r="D5" s="25">
        <v>30</v>
      </c>
      <c r="E5" s="25">
        <f t="shared" si="0"/>
        <v>30</v>
      </c>
      <c r="F5" s="13" t="s">
        <v>857</v>
      </c>
    </row>
    <row r="6" spans="1:6" ht="15.75">
      <c r="A6" s="15">
        <v>3</v>
      </c>
      <c r="B6" s="53" t="s">
        <v>127</v>
      </c>
      <c r="C6" s="20"/>
      <c r="D6" s="19">
        <v>24</v>
      </c>
      <c r="E6" s="8">
        <f t="shared" si="0"/>
        <v>24</v>
      </c>
      <c r="F6" s="13" t="s">
        <v>857</v>
      </c>
    </row>
    <row r="7" spans="1:6" ht="15.75">
      <c r="A7" s="15">
        <v>4</v>
      </c>
      <c r="B7" s="53" t="s">
        <v>123</v>
      </c>
      <c r="C7" s="20"/>
      <c r="D7" s="19">
        <v>12</v>
      </c>
      <c r="E7" s="8">
        <f t="shared" si="0"/>
        <v>12</v>
      </c>
      <c r="F7" s="13" t="s">
        <v>857</v>
      </c>
    </row>
    <row r="8" spans="1:6" ht="15.75">
      <c r="A8" s="15">
        <v>5</v>
      </c>
      <c r="B8" s="53" t="s">
        <v>122</v>
      </c>
      <c r="C8" s="28"/>
      <c r="D8" s="27">
        <v>9</v>
      </c>
      <c r="E8" s="8">
        <f t="shared" si="0"/>
        <v>9</v>
      </c>
      <c r="F8" s="13" t="s">
        <v>857</v>
      </c>
    </row>
    <row r="9" spans="1:6" ht="15.75">
      <c r="A9" s="15">
        <v>6</v>
      </c>
      <c r="B9" s="53" t="s">
        <v>116</v>
      </c>
      <c r="C9" s="20"/>
      <c r="D9" s="19"/>
      <c r="E9" s="8">
        <f t="shared" si="0"/>
        <v>0</v>
      </c>
      <c r="F9" s="13" t="s">
        <v>857</v>
      </c>
    </row>
    <row r="10" spans="1:6" ht="15.75">
      <c r="A10" s="15">
        <v>7</v>
      </c>
      <c r="B10" s="53" t="s">
        <v>117</v>
      </c>
      <c r="C10" s="20"/>
      <c r="D10" s="19"/>
      <c r="E10" s="8">
        <f t="shared" si="0"/>
        <v>0</v>
      </c>
      <c r="F10" s="13" t="s">
        <v>857</v>
      </c>
    </row>
    <row r="11" spans="1:6" ht="15.75">
      <c r="A11" s="15">
        <v>8</v>
      </c>
      <c r="B11" s="53" t="s">
        <v>118</v>
      </c>
      <c r="C11" s="20"/>
      <c r="D11" s="19"/>
      <c r="E11" s="8">
        <f t="shared" si="0"/>
        <v>0</v>
      </c>
      <c r="F11" s="13" t="s">
        <v>857</v>
      </c>
    </row>
    <row r="12" spans="1:6" ht="15.75">
      <c r="A12" s="15">
        <v>9</v>
      </c>
      <c r="B12" s="53" t="s">
        <v>119</v>
      </c>
      <c r="C12" s="151"/>
      <c r="D12" s="153"/>
      <c r="E12" s="8">
        <f t="shared" si="0"/>
        <v>0</v>
      </c>
      <c r="F12" s="13" t="s">
        <v>857</v>
      </c>
    </row>
    <row r="13" spans="1:6" ht="15.75">
      <c r="A13" s="15">
        <v>10</v>
      </c>
      <c r="B13" s="53" t="s">
        <v>120</v>
      </c>
      <c r="C13" s="20"/>
      <c r="D13" s="19"/>
      <c r="E13" s="8">
        <f t="shared" si="0"/>
        <v>0</v>
      </c>
      <c r="F13" s="13" t="s">
        <v>857</v>
      </c>
    </row>
    <row r="14" spans="1:6" ht="15.75">
      <c r="A14" s="15">
        <v>11</v>
      </c>
      <c r="B14" s="53" t="s">
        <v>121</v>
      </c>
      <c r="C14" s="28"/>
      <c r="D14" s="27"/>
      <c r="E14" s="8">
        <f t="shared" si="0"/>
        <v>0</v>
      </c>
      <c r="F14" s="13" t="s">
        <v>857</v>
      </c>
    </row>
    <row r="15" spans="1:6" ht="15.75">
      <c r="A15" s="15">
        <v>12</v>
      </c>
      <c r="B15" s="53" t="s">
        <v>124</v>
      </c>
      <c r="C15" s="20"/>
      <c r="D15" s="19"/>
      <c r="E15" s="8">
        <f t="shared" si="0"/>
        <v>0</v>
      </c>
      <c r="F15" s="13" t="s">
        <v>857</v>
      </c>
    </row>
    <row r="16" spans="1:6" ht="15.75">
      <c r="A16" s="15">
        <v>13</v>
      </c>
      <c r="B16" s="53" t="s">
        <v>125</v>
      </c>
      <c r="C16" s="20"/>
      <c r="D16" s="19"/>
      <c r="E16" s="8">
        <f t="shared" si="0"/>
        <v>0</v>
      </c>
      <c r="F16" s="13" t="s">
        <v>857</v>
      </c>
    </row>
    <row r="17" spans="1:6" ht="15.75">
      <c r="A17" s="15">
        <v>14</v>
      </c>
      <c r="B17" s="53" t="s">
        <v>128</v>
      </c>
      <c r="C17" s="20"/>
      <c r="D17" s="19"/>
      <c r="E17" s="8">
        <f t="shared" si="0"/>
        <v>0</v>
      </c>
      <c r="F17" s="13" t="s">
        <v>857</v>
      </c>
    </row>
    <row r="18" spans="1:6" ht="15.75">
      <c r="A18" s="15">
        <v>15</v>
      </c>
      <c r="B18" s="53" t="s">
        <v>129</v>
      </c>
      <c r="C18" s="28"/>
      <c r="D18" s="27"/>
      <c r="E18" s="8">
        <f t="shared" si="0"/>
        <v>0</v>
      </c>
      <c r="F18" s="13" t="s">
        <v>857</v>
      </c>
    </row>
    <row r="19" spans="1:6" ht="15.75">
      <c r="A19" s="15">
        <v>16</v>
      </c>
      <c r="B19" s="53" t="s">
        <v>130</v>
      </c>
      <c r="C19" s="20"/>
      <c r="D19" s="19"/>
      <c r="E19" s="8">
        <f t="shared" si="0"/>
        <v>0</v>
      </c>
      <c r="F19" s="13" t="s">
        <v>857</v>
      </c>
    </row>
    <row r="20" spans="1:6" ht="15.75">
      <c r="A20" s="15">
        <v>17</v>
      </c>
      <c r="B20" s="53" t="s">
        <v>131</v>
      </c>
      <c r="C20" s="26"/>
      <c r="D20" s="25"/>
      <c r="E20" s="8">
        <f t="shared" si="0"/>
        <v>0</v>
      </c>
      <c r="F20" s="13" t="s">
        <v>857</v>
      </c>
    </row>
    <row r="21" spans="1:6" ht="15.75">
      <c r="A21" s="15">
        <v>18</v>
      </c>
      <c r="B21" s="53" t="s">
        <v>132</v>
      </c>
      <c r="C21" s="20"/>
      <c r="D21" s="19"/>
      <c r="E21" s="8">
        <f t="shared" si="0"/>
        <v>0</v>
      </c>
      <c r="F21" s="13" t="s">
        <v>857</v>
      </c>
    </row>
    <row r="22" spans="1:6" ht="15.75">
      <c r="A22" s="15">
        <v>19</v>
      </c>
      <c r="B22" s="53" t="s">
        <v>133</v>
      </c>
      <c r="C22" s="20"/>
      <c r="D22" s="19"/>
      <c r="E22" s="8">
        <f t="shared" si="0"/>
        <v>0</v>
      </c>
      <c r="F22" s="13" t="s">
        <v>857</v>
      </c>
    </row>
    <row r="23" spans="1:6" ht="15.75">
      <c r="A23" s="15">
        <v>20</v>
      </c>
      <c r="B23" s="53" t="s">
        <v>134</v>
      </c>
      <c r="C23" s="20"/>
      <c r="D23" s="19"/>
      <c r="E23" s="8">
        <f t="shared" si="0"/>
        <v>0</v>
      </c>
      <c r="F23" s="13" t="s">
        <v>857</v>
      </c>
    </row>
    <row r="24" spans="1:6" ht="15.75">
      <c r="A24" s="15">
        <v>21</v>
      </c>
      <c r="B24" s="53" t="s">
        <v>135</v>
      </c>
      <c r="C24" s="20"/>
      <c r="D24" s="19"/>
      <c r="E24" s="8">
        <f t="shared" si="0"/>
        <v>0</v>
      </c>
      <c r="F24" s="13" t="s">
        <v>857</v>
      </c>
    </row>
    <row r="25" spans="1:6" ht="15.75">
      <c r="A25" s="15">
        <v>22</v>
      </c>
      <c r="B25" s="53" t="s">
        <v>136</v>
      </c>
      <c r="C25" s="20"/>
      <c r="D25" s="19"/>
      <c r="E25" s="8">
        <f t="shared" si="0"/>
        <v>0</v>
      </c>
      <c r="F25" s="13" t="s">
        <v>857</v>
      </c>
    </row>
    <row r="26" spans="1:6" ht="15.75">
      <c r="A26" s="15">
        <v>23</v>
      </c>
      <c r="B26" s="53" t="s">
        <v>137</v>
      </c>
      <c r="C26" s="20"/>
      <c r="D26" s="19"/>
      <c r="E26" s="8">
        <f t="shared" si="0"/>
        <v>0</v>
      </c>
      <c r="F26" s="13" t="s">
        <v>857</v>
      </c>
    </row>
    <row r="27" spans="1:6" ht="15.75">
      <c r="A27" s="15">
        <v>24</v>
      </c>
      <c r="B27" s="53" t="s">
        <v>138</v>
      </c>
      <c r="C27" s="23"/>
      <c r="D27" s="22"/>
      <c r="E27" s="8">
        <f t="shared" si="0"/>
        <v>0</v>
      </c>
      <c r="F27" s="13" t="s">
        <v>857</v>
      </c>
    </row>
    <row r="28" spans="1:7" ht="16.5" thickBot="1">
      <c r="A28" s="12">
        <v>25</v>
      </c>
      <c r="B28" s="54" t="s">
        <v>139</v>
      </c>
      <c r="C28" s="21"/>
      <c r="D28" s="16"/>
      <c r="E28" s="8">
        <f t="shared" si="0"/>
        <v>0</v>
      </c>
      <c r="F28" s="13" t="s">
        <v>857</v>
      </c>
      <c r="G28" s="24">
        <f>5/25</f>
        <v>0.2</v>
      </c>
    </row>
    <row r="29" spans="3:5" ht="15.75" thickBot="1">
      <c r="C29" s="6">
        <f>SUM(C4:C28)</f>
        <v>10</v>
      </c>
      <c r="D29" s="6">
        <f>SUM(D4:D28)</f>
        <v>105</v>
      </c>
      <c r="E29" s="5">
        <f>SUM(E4:E28)</f>
        <v>115</v>
      </c>
    </row>
    <row r="30" spans="3:5" ht="15.75" thickBot="1">
      <c r="C30" s="4"/>
      <c r="D30" s="4"/>
      <c r="E30" s="3">
        <f>SUM(C29:D29)</f>
        <v>115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31.7109375" style="0" customWidth="1"/>
    <col min="6" max="6" width="3.421875" style="0" bestFit="1" customWidth="1"/>
  </cols>
  <sheetData>
    <row r="1" ht="15.75">
      <c r="A1" s="2" t="s">
        <v>140</v>
      </c>
    </row>
    <row r="2" s="42" customFormat="1" ht="11.25">
      <c r="A2" s="41" t="s">
        <v>141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48">
        <v>1</v>
      </c>
      <c r="B4" s="52" t="s">
        <v>160</v>
      </c>
      <c r="C4" s="150">
        <v>115</v>
      </c>
      <c r="D4" s="152"/>
      <c r="E4" s="35">
        <f>SUM(C4:D4)</f>
        <v>115</v>
      </c>
      <c r="F4" s="34" t="s">
        <v>858</v>
      </c>
    </row>
    <row r="5" spans="1:6" ht="15.75">
      <c r="A5" s="49">
        <v>2</v>
      </c>
      <c r="B5" s="53" t="s">
        <v>162</v>
      </c>
      <c r="C5" s="28"/>
      <c r="D5" s="27">
        <v>91</v>
      </c>
      <c r="E5" s="25">
        <f>SUM(C5:D5)</f>
        <v>91</v>
      </c>
      <c r="F5" s="13" t="s">
        <v>858</v>
      </c>
    </row>
    <row r="6" spans="1:6" ht="15.75">
      <c r="A6" s="50">
        <v>3</v>
      </c>
      <c r="B6" s="53" t="s">
        <v>142</v>
      </c>
      <c r="C6" s="149"/>
      <c r="D6" s="8">
        <v>30</v>
      </c>
      <c r="E6" s="8">
        <f>SUM(C6:D6)</f>
        <v>30</v>
      </c>
      <c r="F6" s="13" t="s">
        <v>858</v>
      </c>
    </row>
    <row r="7" spans="1:6" ht="15.75">
      <c r="A7" s="50">
        <v>4</v>
      </c>
      <c r="B7" s="53" t="s">
        <v>156</v>
      </c>
      <c r="C7" s="20"/>
      <c r="D7" s="19">
        <v>12.8</v>
      </c>
      <c r="E7" s="8">
        <f>SUM(C7:D7)</f>
        <v>12.8</v>
      </c>
      <c r="F7" s="13" t="s">
        <v>858</v>
      </c>
    </row>
    <row r="8" spans="1:6" ht="15.75">
      <c r="A8" s="50">
        <v>5</v>
      </c>
      <c r="B8" s="53" t="s">
        <v>150</v>
      </c>
      <c r="C8" s="28"/>
      <c r="D8" s="27">
        <v>6</v>
      </c>
      <c r="E8" s="8">
        <f>SUM(C8:D8)</f>
        <v>6</v>
      </c>
      <c r="F8" s="13" t="s">
        <v>858</v>
      </c>
    </row>
    <row r="9" spans="1:6" ht="15.75">
      <c r="A9" s="50">
        <v>6</v>
      </c>
      <c r="B9" s="53" t="s">
        <v>143</v>
      </c>
      <c r="C9" s="20"/>
      <c r="D9" s="19">
        <v>3</v>
      </c>
      <c r="E9" s="8">
        <f>SUM(C9:D9)</f>
        <v>3</v>
      </c>
      <c r="F9" s="13" t="s">
        <v>858</v>
      </c>
    </row>
    <row r="10" spans="1:6" ht="15.75">
      <c r="A10" s="50">
        <v>7</v>
      </c>
      <c r="B10" s="53" t="s">
        <v>144</v>
      </c>
      <c r="C10" s="20"/>
      <c r="D10" s="19"/>
      <c r="E10" s="8">
        <f>SUM(C10:D10)</f>
        <v>0</v>
      </c>
      <c r="F10" s="13" t="s">
        <v>858</v>
      </c>
    </row>
    <row r="11" spans="1:6" ht="15.75">
      <c r="A11" s="50">
        <v>8</v>
      </c>
      <c r="B11" s="53" t="s">
        <v>145</v>
      </c>
      <c r="C11" s="20"/>
      <c r="D11" s="19"/>
      <c r="E11" s="8">
        <f>SUM(C11:D11)</f>
        <v>0</v>
      </c>
      <c r="F11" s="13" t="s">
        <v>858</v>
      </c>
    </row>
    <row r="12" spans="1:6" ht="15.75">
      <c r="A12" s="50">
        <v>9</v>
      </c>
      <c r="B12" s="53" t="s">
        <v>146</v>
      </c>
      <c r="C12" s="151"/>
      <c r="D12" s="153"/>
      <c r="E12" s="8">
        <f>SUM(C12:D12)</f>
        <v>0</v>
      </c>
      <c r="F12" s="13" t="s">
        <v>858</v>
      </c>
    </row>
    <row r="13" spans="1:6" ht="15.75">
      <c r="A13" s="50">
        <v>10</v>
      </c>
      <c r="B13" s="53" t="s">
        <v>147</v>
      </c>
      <c r="C13" s="20"/>
      <c r="D13" s="19"/>
      <c r="E13" s="8">
        <f>SUM(C13:D13)</f>
        <v>0</v>
      </c>
      <c r="F13" s="13" t="s">
        <v>858</v>
      </c>
    </row>
    <row r="14" spans="1:6" ht="15.75">
      <c r="A14" s="50">
        <v>11</v>
      </c>
      <c r="B14" s="53" t="s">
        <v>148</v>
      </c>
      <c r="C14" s="28"/>
      <c r="D14" s="27"/>
      <c r="E14" s="8">
        <f>SUM(C14:D14)</f>
        <v>0</v>
      </c>
      <c r="F14" s="13" t="s">
        <v>858</v>
      </c>
    </row>
    <row r="15" spans="1:6" ht="15.75">
      <c r="A15" s="50">
        <v>12</v>
      </c>
      <c r="B15" s="53" t="s">
        <v>149</v>
      </c>
      <c r="C15" s="20"/>
      <c r="D15" s="19"/>
      <c r="E15" s="8">
        <f>SUM(C15:D15)</f>
        <v>0</v>
      </c>
      <c r="F15" s="13" t="s">
        <v>858</v>
      </c>
    </row>
    <row r="16" spans="1:6" ht="15.75">
      <c r="A16" s="50">
        <v>13</v>
      </c>
      <c r="B16" s="53" t="s">
        <v>151</v>
      </c>
      <c r="C16" s="20"/>
      <c r="D16" s="19"/>
      <c r="E16" s="8">
        <f>SUM(C16:D16)</f>
        <v>0</v>
      </c>
      <c r="F16" s="13" t="s">
        <v>858</v>
      </c>
    </row>
    <row r="17" spans="1:6" ht="15.75">
      <c r="A17" s="50">
        <v>14</v>
      </c>
      <c r="B17" s="53" t="s">
        <v>152</v>
      </c>
      <c r="C17" s="20"/>
      <c r="D17" s="19"/>
      <c r="E17" s="8">
        <f>SUM(C17:D17)</f>
        <v>0</v>
      </c>
      <c r="F17" s="13" t="s">
        <v>858</v>
      </c>
    </row>
    <row r="18" spans="1:6" ht="15.75">
      <c r="A18" s="50">
        <v>15</v>
      </c>
      <c r="B18" s="53" t="s">
        <v>153</v>
      </c>
      <c r="C18" s="28"/>
      <c r="D18" s="27"/>
      <c r="E18" s="8">
        <f>SUM(C18:D18)</f>
        <v>0</v>
      </c>
      <c r="F18" s="13" t="s">
        <v>858</v>
      </c>
    </row>
    <row r="19" spans="1:6" ht="15.75">
      <c r="A19" s="50">
        <v>16</v>
      </c>
      <c r="B19" s="53" t="s">
        <v>154</v>
      </c>
      <c r="C19" s="20"/>
      <c r="D19" s="19"/>
      <c r="E19" s="8">
        <f>SUM(C19:D19)</f>
        <v>0</v>
      </c>
      <c r="F19" s="13" t="s">
        <v>858</v>
      </c>
    </row>
    <row r="20" spans="1:6" ht="15.75">
      <c r="A20" s="50">
        <v>17</v>
      </c>
      <c r="B20" s="53" t="s">
        <v>155</v>
      </c>
      <c r="C20" s="28"/>
      <c r="D20" s="27"/>
      <c r="E20" s="8">
        <f>SUM(C20:D20)</f>
        <v>0</v>
      </c>
      <c r="F20" s="13" t="s">
        <v>858</v>
      </c>
    </row>
    <row r="21" spans="1:6" ht="15.75">
      <c r="A21" s="50">
        <v>18</v>
      </c>
      <c r="B21" s="53" t="s">
        <v>157</v>
      </c>
      <c r="C21" s="20"/>
      <c r="D21" s="19"/>
      <c r="E21" s="8">
        <f>SUM(C21:D21)</f>
        <v>0</v>
      </c>
      <c r="F21" s="13" t="s">
        <v>858</v>
      </c>
    </row>
    <row r="22" spans="1:6" ht="15.75">
      <c r="A22" s="50">
        <v>19</v>
      </c>
      <c r="B22" s="53" t="s">
        <v>158</v>
      </c>
      <c r="C22" s="149"/>
      <c r="D22" s="8"/>
      <c r="E22" s="8">
        <f>SUM(C22:D22)</f>
        <v>0</v>
      </c>
      <c r="F22" s="13" t="s">
        <v>858</v>
      </c>
    </row>
    <row r="23" spans="1:6" ht="15.75">
      <c r="A23" s="50">
        <v>20</v>
      </c>
      <c r="B23" s="53" t="s">
        <v>159</v>
      </c>
      <c r="C23" s="20"/>
      <c r="D23" s="19"/>
      <c r="E23" s="8">
        <f>SUM(C23:D23)</f>
        <v>0</v>
      </c>
      <c r="F23" s="13" t="s">
        <v>858</v>
      </c>
    </row>
    <row r="24" spans="1:6" ht="15.75">
      <c r="A24" s="50">
        <v>21</v>
      </c>
      <c r="B24" s="53" t="s">
        <v>161</v>
      </c>
      <c r="C24" s="20"/>
      <c r="D24" s="19"/>
      <c r="E24" s="8">
        <f>SUM(C24:D24)</f>
        <v>0</v>
      </c>
      <c r="F24" s="13" t="s">
        <v>858</v>
      </c>
    </row>
    <row r="25" spans="1:6" ht="15.75">
      <c r="A25" s="50">
        <v>22</v>
      </c>
      <c r="B25" s="53" t="s">
        <v>163</v>
      </c>
      <c r="C25" s="20"/>
      <c r="D25" s="19"/>
      <c r="E25" s="8">
        <f>SUM(C25:D25)</f>
        <v>0</v>
      </c>
      <c r="F25" s="13" t="s">
        <v>858</v>
      </c>
    </row>
    <row r="26" spans="1:6" ht="15.75">
      <c r="A26" s="50">
        <v>23</v>
      </c>
      <c r="B26" s="53" t="s">
        <v>164</v>
      </c>
      <c r="C26" s="20"/>
      <c r="D26" s="19"/>
      <c r="E26" s="8">
        <f>SUM(C26:D26)</f>
        <v>0</v>
      </c>
      <c r="F26" s="13" t="s">
        <v>858</v>
      </c>
    </row>
    <row r="27" spans="1:7" ht="16.5" thickBot="1">
      <c r="A27" s="51">
        <v>24</v>
      </c>
      <c r="B27" s="54" t="s">
        <v>165</v>
      </c>
      <c r="C27" s="45"/>
      <c r="D27" s="46"/>
      <c r="E27" s="47">
        <f>SUM(C27:D27)</f>
        <v>0</v>
      </c>
      <c r="F27" s="7" t="s">
        <v>858</v>
      </c>
      <c r="G27" s="24">
        <f>6/24</f>
        <v>0.25</v>
      </c>
    </row>
    <row r="28" spans="3:5" ht="15.75" thickBot="1">
      <c r="C28" s="43">
        <f>SUM(C4:C27)</f>
        <v>115</v>
      </c>
      <c r="D28" s="43">
        <f>SUM(D4:D27)</f>
        <v>142.8</v>
      </c>
      <c r="E28" s="44">
        <f>SUM(E4:E27)</f>
        <v>257.8</v>
      </c>
    </row>
    <row r="29" spans="3:5" ht="15.75" thickBot="1">
      <c r="C29" s="4"/>
      <c r="D29" s="4"/>
      <c r="E29" s="3">
        <f>SUM(C28:D28)</f>
        <v>257.8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.7109375" style="0" customWidth="1"/>
    <col min="2" max="2" width="25.7109375" style="0" customWidth="1"/>
    <col min="6" max="6" width="3.57421875" style="0" bestFit="1" customWidth="1"/>
  </cols>
  <sheetData>
    <row r="1" ht="15.75">
      <c r="A1" s="2" t="s">
        <v>166</v>
      </c>
    </row>
    <row r="2" s="42" customFormat="1" ht="11.25">
      <c r="A2" s="41" t="s">
        <v>167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48">
        <v>1</v>
      </c>
      <c r="B4" s="52" t="s">
        <v>176</v>
      </c>
      <c r="C4" s="150">
        <v>2</v>
      </c>
      <c r="D4" s="152">
        <v>188</v>
      </c>
      <c r="E4" s="35">
        <f aca="true" t="shared" si="0" ref="E4:E22">SUM(C4:D4)</f>
        <v>190</v>
      </c>
      <c r="F4" s="34" t="s">
        <v>859</v>
      </c>
    </row>
    <row r="5" spans="1:6" ht="15.75">
      <c r="A5" s="49">
        <v>2</v>
      </c>
      <c r="B5" s="53" t="s">
        <v>178</v>
      </c>
      <c r="C5" s="28">
        <v>4.5</v>
      </c>
      <c r="D5" s="27">
        <v>43</v>
      </c>
      <c r="E5" s="25">
        <f t="shared" si="0"/>
        <v>47.5</v>
      </c>
      <c r="F5" s="13" t="s">
        <v>859</v>
      </c>
    </row>
    <row r="6" spans="1:6" ht="15.75">
      <c r="A6" s="50">
        <v>3</v>
      </c>
      <c r="B6" s="53" t="s">
        <v>173</v>
      </c>
      <c r="C6" s="20">
        <v>8</v>
      </c>
      <c r="D6" s="19">
        <v>20.5</v>
      </c>
      <c r="E6" s="8">
        <f t="shared" si="0"/>
        <v>28.5</v>
      </c>
      <c r="F6" s="13" t="s">
        <v>859</v>
      </c>
    </row>
    <row r="7" spans="1:6" ht="15.75">
      <c r="A7" s="50">
        <v>4</v>
      </c>
      <c r="B7" s="53" t="s">
        <v>172</v>
      </c>
      <c r="C7" s="151"/>
      <c r="D7" s="153">
        <v>22</v>
      </c>
      <c r="E7" s="8">
        <f t="shared" si="0"/>
        <v>22</v>
      </c>
      <c r="F7" s="13" t="s">
        <v>859</v>
      </c>
    </row>
    <row r="8" spans="1:6" ht="15.75">
      <c r="A8" s="50">
        <v>5</v>
      </c>
      <c r="B8" s="53" t="s">
        <v>169</v>
      </c>
      <c r="C8" s="28">
        <v>16.5</v>
      </c>
      <c r="D8" s="27"/>
      <c r="E8" s="8">
        <f t="shared" si="0"/>
        <v>16.5</v>
      </c>
      <c r="F8" s="13" t="s">
        <v>859</v>
      </c>
    </row>
    <row r="9" spans="1:6" ht="15.75">
      <c r="A9" s="50">
        <v>6</v>
      </c>
      <c r="B9" s="53" t="s">
        <v>175</v>
      </c>
      <c r="C9" s="20"/>
      <c r="D9" s="19">
        <v>15</v>
      </c>
      <c r="E9" s="8">
        <f t="shared" si="0"/>
        <v>15</v>
      </c>
      <c r="F9" s="13" t="s">
        <v>859</v>
      </c>
    </row>
    <row r="10" spans="1:6" ht="15.75">
      <c r="A10" s="50">
        <v>7</v>
      </c>
      <c r="B10" s="53" t="s">
        <v>181</v>
      </c>
      <c r="C10" s="20"/>
      <c r="D10" s="19">
        <v>14.8</v>
      </c>
      <c r="E10" s="8">
        <f t="shared" si="0"/>
        <v>14.8</v>
      </c>
      <c r="F10" s="13" t="s">
        <v>859</v>
      </c>
    </row>
    <row r="11" spans="1:6" ht="15.75">
      <c r="A11" s="50">
        <v>8</v>
      </c>
      <c r="B11" s="53" t="s">
        <v>171</v>
      </c>
      <c r="C11" s="20"/>
      <c r="D11" s="19">
        <v>13</v>
      </c>
      <c r="E11" s="8">
        <f t="shared" si="0"/>
        <v>13</v>
      </c>
      <c r="F11" s="13" t="s">
        <v>859</v>
      </c>
    </row>
    <row r="12" spans="1:6" ht="15.75">
      <c r="A12" s="50">
        <v>9</v>
      </c>
      <c r="B12" s="53" t="s">
        <v>182</v>
      </c>
      <c r="C12" s="20"/>
      <c r="D12" s="19">
        <v>10.5</v>
      </c>
      <c r="E12" s="8">
        <f t="shared" si="0"/>
        <v>10.5</v>
      </c>
      <c r="F12" s="13" t="s">
        <v>859</v>
      </c>
    </row>
    <row r="13" spans="1:6" ht="15.75">
      <c r="A13" s="50">
        <v>10</v>
      </c>
      <c r="B13" s="53" t="s">
        <v>177</v>
      </c>
      <c r="C13" s="20">
        <v>1</v>
      </c>
      <c r="D13" s="19">
        <v>4</v>
      </c>
      <c r="E13" s="8">
        <f t="shared" si="0"/>
        <v>5</v>
      </c>
      <c r="F13" s="13" t="s">
        <v>859</v>
      </c>
    </row>
    <row r="14" spans="1:6" ht="15.75">
      <c r="A14" s="50">
        <v>11</v>
      </c>
      <c r="B14" s="53" t="s">
        <v>184</v>
      </c>
      <c r="C14" s="26"/>
      <c r="D14" s="25">
        <v>4.6</v>
      </c>
      <c r="E14" s="8">
        <f t="shared" si="0"/>
        <v>4.6</v>
      </c>
      <c r="F14" s="13" t="s">
        <v>859</v>
      </c>
    </row>
    <row r="15" spans="1:6" ht="15.75">
      <c r="A15" s="50">
        <v>12</v>
      </c>
      <c r="B15" s="53" t="s">
        <v>183</v>
      </c>
      <c r="C15" s="20">
        <v>4</v>
      </c>
      <c r="D15" s="19"/>
      <c r="E15" s="8">
        <f t="shared" si="0"/>
        <v>4</v>
      </c>
      <c r="F15" s="13" t="s">
        <v>859</v>
      </c>
    </row>
    <row r="16" spans="1:6" ht="15.75">
      <c r="A16" s="50">
        <v>13</v>
      </c>
      <c r="B16" s="53" t="s">
        <v>179</v>
      </c>
      <c r="C16" s="20"/>
      <c r="D16" s="19">
        <v>1</v>
      </c>
      <c r="E16" s="8">
        <f t="shared" si="0"/>
        <v>1</v>
      </c>
      <c r="F16" s="13" t="s">
        <v>859</v>
      </c>
    </row>
    <row r="17" spans="1:6" ht="15.75">
      <c r="A17" s="50">
        <v>14</v>
      </c>
      <c r="B17" s="53" t="s">
        <v>168</v>
      </c>
      <c r="C17" s="149"/>
      <c r="D17" s="8"/>
      <c r="E17" s="8">
        <f t="shared" si="0"/>
        <v>0</v>
      </c>
      <c r="F17" s="13" t="s">
        <v>859</v>
      </c>
    </row>
    <row r="18" spans="1:6" ht="15.75">
      <c r="A18" s="50">
        <v>15</v>
      </c>
      <c r="B18" s="53" t="s">
        <v>170</v>
      </c>
      <c r="C18" s="28"/>
      <c r="D18" s="27"/>
      <c r="E18" s="8">
        <f t="shared" si="0"/>
        <v>0</v>
      </c>
      <c r="F18" s="13" t="s">
        <v>859</v>
      </c>
    </row>
    <row r="19" spans="1:6" ht="15.75">
      <c r="A19" s="50">
        <v>16</v>
      </c>
      <c r="B19" s="53" t="s">
        <v>174</v>
      </c>
      <c r="C19" s="20"/>
      <c r="D19" s="19"/>
      <c r="E19" s="8">
        <f t="shared" si="0"/>
        <v>0</v>
      </c>
      <c r="F19" s="13" t="s">
        <v>859</v>
      </c>
    </row>
    <row r="20" spans="1:6" ht="15.75">
      <c r="A20" s="50">
        <v>17</v>
      </c>
      <c r="B20" s="53" t="s">
        <v>180</v>
      </c>
      <c r="C20" s="28"/>
      <c r="D20" s="27"/>
      <c r="E20" s="8">
        <f t="shared" si="0"/>
        <v>0</v>
      </c>
      <c r="F20" s="13" t="s">
        <v>859</v>
      </c>
    </row>
    <row r="21" spans="1:6" ht="15.75">
      <c r="A21" s="50">
        <v>18</v>
      </c>
      <c r="B21" s="53" t="s">
        <v>185</v>
      </c>
      <c r="C21" s="20"/>
      <c r="D21" s="19"/>
      <c r="E21" s="8">
        <f t="shared" si="0"/>
        <v>0</v>
      </c>
      <c r="F21" s="13" t="s">
        <v>859</v>
      </c>
    </row>
    <row r="22" spans="1:7" ht="16.5" thickBot="1">
      <c r="A22" s="51">
        <v>19</v>
      </c>
      <c r="B22" s="54" t="s">
        <v>186</v>
      </c>
      <c r="C22" s="45"/>
      <c r="D22" s="46"/>
      <c r="E22" s="47">
        <f t="shared" si="0"/>
        <v>0</v>
      </c>
      <c r="F22" s="7" t="s">
        <v>859</v>
      </c>
      <c r="G22" s="24">
        <f>13/19</f>
        <v>0.6842105263157895</v>
      </c>
    </row>
    <row r="23" spans="3:5" ht="15.75" thickBot="1">
      <c r="C23" s="43">
        <f>SUM(C4:C22)</f>
        <v>36</v>
      </c>
      <c r="D23" s="43">
        <f>SUM(D4:D22)</f>
        <v>336.40000000000003</v>
      </c>
      <c r="E23" s="44">
        <f>SUM(E4:E22)</f>
        <v>372.40000000000003</v>
      </c>
    </row>
    <row r="24" spans="3:5" ht="15.75" thickBot="1">
      <c r="C24" s="4"/>
      <c r="D24" s="4"/>
      <c r="E24" s="3">
        <f>SUM(C23:D23)</f>
        <v>372.40000000000003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zoomScalePageLayoutView="0" workbookViewId="0" topLeftCell="A1">
      <selection activeCell="B4" sqref="B4:E24"/>
    </sheetView>
  </sheetViews>
  <sheetFormatPr defaultColWidth="9.140625" defaultRowHeight="15"/>
  <cols>
    <col min="1" max="1" width="5.7109375" style="0" customWidth="1"/>
    <col min="2" max="2" width="20.7109375" style="0" bestFit="1" customWidth="1"/>
    <col min="6" max="6" width="3.57421875" style="0" bestFit="1" customWidth="1"/>
  </cols>
  <sheetData>
    <row r="1" ht="15.75">
      <c r="A1" s="2" t="s">
        <v>187</v>
      </c>
    </row>
    <row r="2" s="42" customFormat="1" ht="11.25">
      <c r="A2" s="41" t="s">
        <v>188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48">
        <v>1</v>
      </c>
      <c r="B4" s="52" t="s">
        <v>203</v>
      </c>
      <c r="C4" s="150">
        <v>74</v>
      </c>
      <c r="D4" s="152"/>
      <c r="E4" s="35">
        <f>SUM(C4:D4)</f>
        <v>74</v>
      </c>
      <c r="F4" s="34" t="s">
        <v>860</v>
      </c>
    </row>
    <row r="5" spans="1:6" ht="15.75">
      <c r="A5" s="49">
        <v>2</v>
      </c>
      <c r="B5" s="53" t="s">
        <v>197</v>
      </c>
      <c r="C5" s="28"/>
      <c r="D5" s="27">
        <v>40</v>
      </c>
      <c r="E5" s="25">
        <f>SUM(C5:D5)</f>
        <v>40</v>
      </c>
      <c r="F5" s="13" t="s">
        <v>860</v>
      </c>
    </row>
    <row r="6" spans="1:6" ht="15.75">
      <c r="A6" s="50">
        <v>3</v>
      </c>
      <c r="B6" s="53" t="s">
        <v>190</v>
      </c>
      <c r="C6" s="20"/>
      <c r="D6" s="19">
        <v>40</v>
      </c>
      <c r="E6" s="8">
        <f>SUM(C6:D6)</f>
        <v>40</v>
      </c>
      <c r="F6" s="13" t="s">
        <v>860</v>
      </c>
    </row>
    <row r="7" spans="1:6" ht="15.75">
      <c r="A7" s="50">
        <v>4</v>
      </c>
      <c r="B7" s="53" t="s">
        <v>194</v>
      </c>
      <c r="C7" s="20">
        <v>1.5</v>
      </c>
      <c r="D7" s="19">
        <v>35.7</v>
      </c>
      <c r="E7" s="8">
        <f>SUM(C7:D7)</f>
        <v>37.2</v>
      </c>
      <c r="F7" s="13" t="s">
        <v>860</v>
      </c>
    </row>
    <row r="8" spans="1:6" ht="15.75">
      <c r="A8" s="50">
        <v>5</v>
      </c>
      <c r="B8" s="53" t="s">
        <v>198</v>
      </c>
      <c r="C8" s="28">
        <v>18.9</v>
      </c>
      <c r="D8" s="27">
        <v>8.3</v>
      </c>
      <c r="E8" s="8">
        <f>SUM(C8:D8)</f>
        <v>27.2</v>
      </c>
      <c r="F8" s="13" t="s">
        <v>860</v>
      </c>
    </row>
    <row r="9" spans="1:6" ht="15.75">
      <c r="A9" s="50">
        <v>6</v>
      </c>
      <c r="B9" s="53" t="s">
        <v>200</v>
      </c>
      <c r="C9" s="20"/>
      <c r="D9" s="19">
        <v>22</v>
      </c>
      <c r="E9" s="8">
        <f>SUM(C9:D9)</f>
        <v>22</v>
      </c>
      <c r="F9" s="13" t="s">
        <v>860</v>
      </c>
    </row>
    <row r="10" spans="1:6" ht="15.75">
      <c r="A10" s="50">
        <v>7</v>
      </c>
      <c r="B10" s="53" t="s">
        <v>193</v>
      </c>
      <c r="C10" s="151"/>
      <c r="D10" s="153">
        <v>15</v>
      </c>
      <c r="E10" s="8">
        <f>SUM(C10:D10)</f>
        <v>15</v>
      </c>
      <c r="F10" s="13" t="s">
        <v>860</v>
      </c>
    </row>
    <row r="11" spans="1:6" ht="15.75">
      <c r="A11" s="50">
        <v>8</v>
      </c>
      <c r="B11" s="53" t="s">
        <v>189</v>
      </c>
      <c r="C11" s="149"/>
      <c r="D11" s="8">
        <v>13.5</v>
      </c>
      <c r="E11" s="8">
        <f>SUM(C11:D11)</f>
        <v>13.5</v>
      </c>
      <c r="F11" s="13" t="s">
        <v>860</v>
      </c>
    </row>
    <row r="12" spans="1:6" ht="15.75">
      <c r="A12" s="50">
        <v>9</v>
      </c>
      <c r="B12" s="53" t="s">
        <v>192</v>
      </c>
      <c r="C12" s="20"/>
      <c r="D12" s="19">
        <v>13.2</v>
      </c>
      <c r="E12" s="8">
        <f>SUM(C12:D12)</f>
        <v>13.2</v>
      </c>
      <c r="F12" s="13" t="s">
        <v>860</v>
      </c>
    </row>
    <row r="13" spans="1:6" ht="15.75">
      <c r="A13" s="50">
        <v>10</v>
      </c>
      <c r="B13" s="53" t="s">
        <v>202</v>
      </c>
      <c r="C13" s="20"/>
      <c r="D13" s="19">
        <v>5</v>
      </c>
      <c r="E13" s="8">
        <f>SUM(C13:D13)</f>
        <v>5</v>
      </c>
      <c r="F13" s="13" t="s">
        <v>860</v>
      </c>
    </row>
    <row r="14" spans="1:6" ht="15.75">
      <c r="A14" s="50">
        <v>11</v>
      </c>
      <c r="B14" s="53" t="s">
        <v>191</v>
      </c>
      <c r="C14" s="28"/>
      <c r="D14" s="27"/>
      <c r="E14" s="8">
        <f>SUM(C14:D14)</f>
        <v>0</v>
      </c>
      <c r="F14" s="13" t="s">
        <v>860</v>
      </c>
    </row>
    <row r="15" spans="1:6" ht="15.75">
      <c r="A15" s="50">
        <v>12</v>
      </c>
      <c r="B15" s="53" t="s">
        <v>195</v>
      </c>
      <c r="C15" s="20"/>
      <c r="D15" s="19"/>
      <c r="E15" s="8">
        <f>SUM(C15:D15)</f>
        <v>0</v>
      </c>
      <c r="F15" s="13" t="s">
        <v>860</v>
      </c>
    </row>
    <row r="16" spans="1:6" ht="15.75">
      <c r="A16" s="50">
        <v>13</v>
      </c>
      <c r="B16" s="53" t="s">
        <v>196</v>
      </c>
      <c r="C16" s="20"/>
      <c r="D16" s="19"/>
      <c r="E16" s="8">
        <f>SUM(C16:D16)</f>
        <v>0</v>
      </c>
      <c r="F16" s="13" t="s">
        <v>860</v>
      </c>
    </row>
    <row r="17" spans="1:6" ht="15.75">
      <c r="A17" s="50">
        <v>14</v>
      </c>
      <c r="B17" s="53" t="s">
        <v>199</v>
      </c>
      <c r="C17" s="20"/>
      <c r="D17" s="19"/>
      <c r="E17" s="8">
        <f>SUM(C17:D17)</f>
        <v>0</v>
      </c>
      <c r="F17" s="13" t="s">
        <v>860</v>
      </c>
    </row>
    <row r="18" spans="1:6" ht="15.75">
      <c r="A18" s="50">
        <v>15</v>
      </c>
      <c r="B18" s="53" t="s">
        <v>201</v>
      </c>
      <c r="C18" s="28"/>
      <c r="D18" s="27"/>
      <c r="E18" s="8">
        <f>SUM(C18:D18)</f>
        <v>0</v>
      </c>
      <c r="F18" s="13" t="s">
        <v>860</v>
      </c>
    </row>
    <row r="19" spans="1:6" ht="15.75">
      <c r="A19" s="50">
        <v>16</v>
      </c>
      <c r="B19" s="53" t="s">
        <v>204</v>
      </c>
      <c r="C19" s="20"/>
      <c r="D19" s="19"/>
      <c r="E19" s="8">
        <f>SUM(C19:D19)</f>
        <v>0</v>
      </c>
      <c r="F19" s="13" t="s">
        <v>860</v>
      </c>
    </row>
    <row r="20" spans="1:6" ht="15.75">
      <c r="A20" s="50">
        <v>17</v>
      </c>
      <c r="B20" s="53" t="s">
        <v>205</v>
      </c>
      <c r="C20" s="26"/>
      <c r="D20" s="25"/>
      <c r="E20" s="8">
        <f>SUM(C20:D20)</f>
        <v>0</v>
      </c>
      <c r="F20" s="13" t="s">
        <v>860</v>
      </c>
    </row>
    <row r="21" spans="1:6" ht="15.75">
      <c r="A21" s="50">
        <v>18</v>
      </c>
      <c r="B21" s="53" t="s">
        <v>206</v>
      </c>
      <c r="C21" s="20"/>
      <c r="D21" s="19"/>
      <c r="E21" s="8">
        <f>SUM(C21:D21)</f>
        <v>0</v>
      </c>
      <c r="F21" s="13" t="s">
        <v>860</v>
      </c>
    </row>
    <row r="22" spans="1:6" ht="15.75">
      <c r="A22" s="50">
        <v>19</v>
      </c>
      <c r="B22" s="53" t="s">
        <v>207</v>
      </c>
      <c r="C22" s="20"/>
      <c r="D22" s="19"/>
      <c r="E22" s="8">
        <f>SUM(C22:D22)</f>
        <v>0</v>
      </c>
      <c r="F22" s="13" t="s">
        <v>860</v>
      </c>
    </row>
    <row r="23" spans="1:6" ht="15.75">
      <c r="A23" s="50">
        <v>20</v>
      </c>
      <c r="B23" s="53" t="s">
        <v>208</v>
      </c>
      <c r="C23" s="20"/>
      <c r="D23" s="19"/>
      <c r="E23" s="8">
        <f>SUM(C23:D23)</f>
        <v>0</v>
      </c>
      <c r="F23" s="13" t="s">
        <v>860</v>
      </c>
    </row>
    <row r="24" spans="1:7" ht="16.5" thickBot="1">
      <c r="A24" s="51">
        <v>21</v>
      </c>
      <c r="B24" s="54" t="s">
        <v>209</v>
      </c>
      <c r="C24" s="45"/>
      <c r="D24" s="46"/>
      <c r="E24" s="47">
        <f>SUM(C24:D24)</f>
        <v>0</v>
      </c>
      <c r="F24" s="7" t="s">
        <v>860</v>
      </c>
      <c r="G24" s="24">
        <f>11/21</f>
        <v>0.5238095238095238</v>
      </c>
    </row>
    <row r="25" spans="3:5" ht="15.75" thickBot="1">
      <c r="C25" s="43">
        <f>SUM(C4:C24)</f>
        <v>94.4</v>
      </c>
      <c r="D25" s="43">
        <f>SUM(D4:D24)</f>
        <v>192.7</v>
      </c>
      <c r="E25" s="44">
        <f>SUM(E4:E24)</f>
        <v>287.09999999999997</v>
      </c>
    </row>
    <row r="26" spans="3:5" ht="15.75" thickBot="1">
      <c r="C26" s="4"/>
      <c r="D26" s="4"/>
      <c r="E26" s="3">
        <f>SUM(C25:D25)</f>
        <v>287.1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21.8515625" style="0" bestFit="1" customWidth="1"/>
    <col min="6" max="6" width="3.421875" style="0" bestFit="1" customWidth="1"/>
  </cols>
  <sheetData>
    <row r="1" ht="15.75">
      <c r="A1" s="2" t="s">
        <v>210</v>
      </c>
    </row>
    <row r="2" s="42" customFormat="1" ht="11.25">
      <c r="A2" s="41" t="s">
        <v>89</v>
      </c>
    </row>
    <row r="3" spans="1:5" ht="16.5" thickBot="1">
      <c r="A3" s="39"/>
      <c r="B3" s="39"/>
      <c r="C3" s="4" t="s">
        <v>852</v>
      </c>
      <c r="D3" s="4" t="s">
        <v>851</v>
      </c>
      <c r="E3" t="s">
        <v>850</v>
      </c>
    </row>
    <row r="4" spans="1:6" ht="15.75">
      <c r="A4" s="48">
        <v>1</v>
      </c>
      <c r="B4" s="52" t="s">
        <v>220</v>
      </c>
      <c r="C4" s="150">
        <v>17</v>
      </c>
      <c r="D4" s="152">
        <v>206</v>
      </c>
      <c r="E4" s="35">
        <f aca="true" t="shared" si="0" ref="E4:E26">SUM(C4:D4)</f>
        <v>223</v>
      </c>
      <c r="F4" s="34" t="s">
        <v>861</v>
      </c>
    </row>
    <row r="5" spans="1:6" ht="15.75">
      <c r="A5" s="49">
        <v>2</v>
      </c>
      <c r="B5" s="53" t="s">
        <v>231</v>
      </c>
      <c r="C5" s="28">
        <v>81.1</v>
      </c>
      <c r="D5" s="27">
        <v>125.3</v>
      </c>
      <c r="E5" s="25">
        <f t="shared" si="0"/>
        <v>206.39999999999998</v>
      </c>
      <c r="F5" s="13" t="s">
        <v>861</v>
      </c>
    </row>
    <row r="6" spans="1:6" ht="15.75">
      <c r="A6" s="50">
        <v>3</v>
      </c>
      <c r="B6" s="53" t="s">
        <v>228</v>
      </c>
      <c r="C6" s="20"/>
      <c r="D6" s="19">
        <v>175</v>
      </c>
      <c r="E6" s="8">
        <f t="shared" si="0"/>
        <v>175</v>
      </c>
      <c r="F6" s="13" t="s">
        <v>861</v>
      </c>
    </row>
    <row r="7" spans="1:6" ht="15.75">
      <c r="A7" s="50">
        <v>4</v>
      </c>
      <c r="B7" s="53" t="s">
        <v>219</v>
      </c>
      <c r="C7" s="20"/>
      <c r="D7" s="19">
        <v>44</v>
      </c>
      <c r="E7" s="8">
        <f t="shared" si="0"/>
        <v>44</v>
      </c>
      <c r="F7" s="13" t="s">
        <v>861</v>
      </c>
    </row>
    <row r="8" spans="1:6" ht="15.75">
      <c r="A8" s="50">
        <v>5</v>
      </c>
      <c r="B8" s="53" t="s">
        <v>213</v>
      </c>
      <c r="C8" s="28"/>
      <c r="D8" s="27">
        <v>28</v>
      </c>
      <c r="E8" s="8">
        <f t="shared" si="0"/>
        <v>28</v>
      </c>
      <c r="F8" s="13" t="s">
        <v>861</v>
      </c>
    </row>
    <row r="9" spans="1:6" ht="15.75">
      <c r="A9" s="50">
        <v>6</v>
      </c>
      <c r="B9" s="53" t="s">
        <v>225</v>
      </c>
      <c r="C9" s="20"/>
      <c r="D9" s="19">
        <v>22</v>
      </c>
      <c r="E9" s="8">
        <f t="shared" si="0"/>
        <v>22</v>
      </c>
      <c r="F9" s="13" t="s">
        <v>861</v>
      </c>
    </row>
    <row r="10" spans="1:6" ht="15.75">
      <c r="A10" s="50">
        <v>7</v>
      </c>
      <c r="B10" s="53" t="s">
        <v>212</v>
      </c>
      <c r="C10" s="20"/>
      <c r="D10" s="19">
        <v>18.2</v>
      </c>
      <c r="E10" s="8">
        <f t="shared" si="0"/>
        <v>18.2</v>
      </c>
      <c r="F10" s="13" t="s">
        <v>861</v>
      </c>
    </row>
    <row r="11" spans="1:6" ht="15.75">
      <c r="A11" s="50">
        <v>8</v>
      </c>
      <c r="B11" s="53" t="s">
        <v>215</v>
      </c>
      <c r="C11" s="151"/>
      <c r="D11" s="153">
        <v>13</v>
      </c>
      <c r="E11" s="8">
        <f t="shared" si="0"/>
        <v>13</v>
      </c>
      <c r="F11" s="13" t="s">
        <v>861</v>
      </c>
    </row>
    <row r="12" spans="1:6" ht="15.75">
      <c r="A12" s="50">
        <v>9</v>
      </c>
      <c r="B12" s="53" t="s">
        <v>227</v>
      </c>
      <c r="C12" s="149"/>
      <c r="D12" s="8">
        <v>11.5</v>
      </c>
      <c r="E12" s="8">
        <f t="shared" si="0"/>
        <v>11.5</v>
      </c>
      <c r="F12" s="13" t="s">
        <v>861</v>
      </c>
    </row>
    <row r="13" spans="1:6" ht="15.75">
      <c r="A13" s="50">
        <v>10</v>
      </c>
      <c r="B13" s="53" t="s">
        <v>222</v>
      </c>
      <c r="C13" s="20"/>
      <c r="D13" s="19">
        <v>10</v>
      </c>
      <c r="E13" s="8">
        <f t="shared" si="0"/>
        <v>10</v>
      </c>
      <c r="F13" s="13" t="s">
        <v>861</v>
      </c>
    </row>
    <row r="14" spans="1:6" ht="15.75">
      <c r="A14" s="50">
        <v>11</v>
      </c>
      <c r="B14" s="53" t="s">
        <v>217</v>
      </c>
      <c r="C14" s="28"/>
      <c r="D14" s="27">
        <v>4</v>
      </c>
      <c r="E14" s="8">
        <f t="shared" si="0"/>
        <v>4</v>
      </c>
      <c r="F14" s="13" t="s">
        <v>861</v>
      </c>
    </row>
    <row r="15" spans="1:6" ht="15.75">
      <c r="A15" s="50">
        <v>12</v>
      </c>
      <c r="B15" s="53" t="s">
        <v>211</v>
      </c>
      <c r="C15" s="149"/>
      <c r="D15" s="8"/>
      <c r="E15" s="8">
        <f t="shared" si="0"/>
        <v>0</v>
      </c>
      <c r="F15" s="13" t="s">
        <v>861</v>
      </c>
    </row>
    <row r="16" spans="1:6" ht="15.75">
      <c r="A16" s="50">
        <v>13</v>
      </c>
      <c r="B16" s="53" t="s">
        <v>214</v>
      </c>
      <c r="C16" s="20"/>
      <c r="D16" s="19"/>
      <c r="E16" s="8">
        <f t="shared" si="0"/>
        <v>0</v>
      </c>
      <c r="F16" s="13" t="s">
        <v>861</v>
      </c>
    </row>
    <row r="17" spans="1:6" ht="15.75">
      <c r="A17" s="50">
        <v>14</v>
      </c>
      <c r="B17" s="53" t="s">
        <v>216</v>
      </c>
      <c r="C17" s="20"/>
      <c r="D17" s="19"/>
      <c r="E17" s="8">
        <f t="shared" si="0"/>
        <v>0</v>
      </c>
      <c r="F17" s="13" t="s">
        <v>861</v>
      </c>
    </row>
    <row r="18" spans="1:6" ht="15.75">
      <c r="A18" s="50">
        <v>15</v>
      </c>
      <c r="B18" s="53" t="s">
        <v>218</v>
      </c>
      <c r="C18" s="28"/>
      <c r="D18" s="27"/>
      <c r="E18" s="8">
        <f t="shared" si="0"/>
        <v>0</v>
      </c>
      <c r="F18" s="13" t="s">
        <v>861</v>
      </c>
    </row>
    <row r="19" spans="1:6" ht="15.75">
      <c r="A19" s="50">
        <v>16</v>
      </c>
      <c r="B19" s="53" t="s">
        <v>221</v>
      </c>
      <c r="C19" s="20"/>
      <c r="D19" s="19"/>
      <c r="E19" s="8">
        <f t="shared" si="0"/>
        <v>0</v>
      </c>
      <c r="F19" s="13" t="s">
        <v>861</v>
      </c>
    </row>
    <row r="20" spans="1:6" ht="15.75">
      <c r="A20" s="50">
        <v>17</v>
      </c>
      <c r="B20" s="53" t="s">
        <v>223</v>
      </c>
      <c r="C20" s="28"/>
      <c r="D20" s="27"/>
      <c r="E20" s="8">
        <f t="shared" si="0"/>
        <v>0</v>
      </c>
      <c r="F20" s="13" t="s">
        <v>861</v>
      </c>
    </row>
    <row r="21" spans="1:6" ht="15.75">
      <c r="A21" s="50">
        <v>18</v>
      </c>
      <c r="B21" s="53" t="s">
        <v>224</v>
      </c>
      <c r="C21" s="20"/>
      <c r="D21" s="19"/>
      <c r="E21" s="8">
        <f t="shared" si="0"/>
        <v>0</v>
      </c>
      <c r="F21" s="13" t="s">
        <v>861</v>
      </c>
    </row>
    <row r="22" spans="1:6" ht="15.75">
      <c r="A22" s="50">
        <v>19</v>
      </c>
      <c r="B22" s="53" t="s">
        <v>226</v>
      </c>
      <c r="C22" s="20"/>
      <c r="D22" s="19"/>
      <c r="E22" s="8">
        <f t="shared" si="0"/>
        <v>0</v>
      </c>
      <c r="F22" s="13" t="s">
        <v>861</v>
      </c>
    </row>
    <row r="23" spans="1:6" ht="15.75">
      <c r="A23" s="50">
        <v>20</v>
      </c>
      <c r="B23" s="53" t="s">
        <v>229</v>
      </c>
      <c r="C23" s="20"/>
      <c r="D23" s="19"/>
      <c r="E23" s="8">
        <f t="shared" si="0"/>
        <v>0</v>
      </c>
      <c r="F23" s="13" t="s">
        <v>861</v>
      </c>
    </row>
    <row r="24" spans="1:6" ht="15.75">
      <c r="A24" s="50">
        <v>21</v>
      </c>
      <c r="B24" s="53" t="s">
        <v>230</v>
      </c>
      <c r="C24" s="20"/>
      <c r="D24" s="19"/>
      <c r="E24" s="8">
        <f t="shared" si="0"/>
        <v>0</v>
      </c>
      <c r="F24" s="13" t="s">
        <v>861</v>
      </c>
    </row>
    <row r="25" spans="1:6" ht="15.75">
      <c r="A25" s="50">
        <v>22</v>
      </c>
      <c r="B25" s="53" t="s">
        <v>232</v>
      </c>
      <c r="C25" s="20"/>
      <c r="D25" s="19"/>
      <c r="E25" s="8">
        <f t="shared" si="0"/>
        <v>0</v>
      </c>
      <c r="F25" s="13" t="s">
        <v>861</v>
      </c>
    </row>
    <row r="26" spans="1:7" ht="16.5" thickBot="1">
      <c r="A26" s="51">
        <v>23</v>
      </c>
      <c r="B26" s="54" t="s">
        <v>233</v>
      </c>
      <c r="C26" s="45"/>
      <c r="D26" s="46"/>
      <c r="E26" s="47">
        <f t="shared" si="0"/>
        <v>0</v>
      </c>
      <c r="F26" s="7" t="s">
        <v>861</v>
      </c>
      <c r="G26" s="24">
        <f>11/23</f>
        <v>0.4782608695652174</v>
      </c>
    </row>
    <row r="27" spans="3:5" ht="15.75" thickBot="1">
      <c r="C27" s="43">
        <f>SUM(C4:C26)</f>
        <v>98.1</v>
      </c>
      <c r="D27" s="43">
        <f>SUM(D4:D26)</f>
        <v>657</v>
      </c>
      <c r="E27" s="44">
        <f>SUM(E4:E26)</f>
        <v>755.1</v>
      </c>
    </row>
    <row r="28" spans="3:5" ht="15.75" thickBot="1">
      <c r="C28" s="4"/>
      <c r="D28" s="4"/>
      <c r="E28" s="3">
        <f>SUM(C27:D27)</f>
        <v>755.1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Rauer</dc:creator>
  <cp:keywords/>
  <dc:description/>
  <cp:lastModifiedBy>Petr Rauer</cp:lastModifiedBy>
  <cp:lastPrinted>2022-10-17T13:53:44Z</cp:lastPrinted>
  <dcterms:created xsi:type="dcterms:W3CDTF">2022-10-02T11:19:04Z</dcterms:created>
  <dcterms:modified xsi:type="dcterms:W3CDTF">2022-10-17T14:05:00Z</dcterms:modified>
  <cp:category/>
  <cp:version/>
  <cp:contentType/>
  <cp:contentStatus/>
</cp:coreProperties>
</file>